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ушка\Downloads\"/>
    </mc:Choice>
  </mc:AlternateContent>
  <xr:revisionPtr revIDLastSave="0" documentId="8_{C1F35095-AD4E-4BCD-ABC1-E527012765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48" sheetId="1" r:id="rId1"/>
    <sheet name="248 (прил)" sheetId="2" r:id="rId2"/>
  </sheets>
  <definedNames>
    <definedName name="_xlnm._FilterDatabase" localSheetId="1" hidden="1">'248 (прил)'!$A$14:$Y$142</definedName>
    <definedName name="Z_15918194_8D54_46D6_8085_817D4EA60C23_.wvu.PrintArea" localSheetId="0" hidden="1">'248'!$A$1:$HI$160</definedName>
    <definedName name="Z_17CBFD82_5E46_49C0_90F4_54FD306BAAB6_.wvu.FilterData" localSheetId="1" hidden="1">'248 (прил)'!$A$18:$AL$142</definedName>
    <definedName name="Z_17CBFD82_5E46_49C0_90F4_54FD306BAAB6_.wvu.PrintArea" localSheetId="1" hidden="1">'248 (прил)'!$A$1:$P$143</definedName>
    <definedName name="Z_17CBFD82_5E46_49C0_90F4_54FD306BAAB6_.wvu.Rows" localSheetId="1" hidden="1">'248 (прил)'!$19:$30,'248 (прил)'!$51:$70,'248 (прил)'!$79:$82,'248 (прил)'!$91:$102,'248 (прил)'!$107:$114,'248 (прил)'!$131:$134</definedName>
    <definedName name="Z_19875ED0_E5DB_4C78_A6A2_2650E0AA3ADB_.wvu.PrintArea" localSheetId="0" hidden="1">'248'!$A$1:$HI$159</definedName>
    <definedName name="Z_19875ED0_E5DB_4C78_A6A2_2650E0AA3ADB_.wvu.Rows" localSheetId="0" hidden="1">'248'!#REF!,'248'!#REF!,'248'!#REF!,'248'!#REF!,'248'!$42:$44,'248'!$50:$55,'248'!$57:$58,'248'!#REF!,'248'!#REF!,'248'!$98:$100,'248'!$102:$103,'248'!$108:$108</definedName>
    <definedName name="Z_1CD1E9F2_CB88_42A5_8F56_FC966838A43A_.wvu.PrintArea" localSheetId="0" hidden="1">'248'!$A$1:$HI$160</definedName>
    <definedName name="Z_2B7BEE58_1BD6_4E4B_9018_EDD212B3B549_.wvu.PrintArea" localSheetId="0" hidden="1">'248'!$A$1:$HR$159</definedName>
    <definedName name="Z_2B7BEE58_1BD6_4E4B_9018_EDD212B3B549_.wvu.Rows" localSheetId="0" hidden="1">'248'!#REF!,'248'!#REF!,'248'!#REF!,'248'!#REF!,'248'!$42:$45,'248'!$50:$51,'248'!$53:$55,'248'!$57:$58,'248'!#REF!,'248'!#REF!,'248'!#REF!,'248'!$98:$98,'248'!$100:$103,'248'!$108:$108</definedName>
    <definedName name="Z_2F89186E_041A_474E_B2E5_BB6A74078FF1_.wvu.PrintArea" localSheetId="0" hidden="1">'248'!$A$1:$HI$159</definedName>
    <definedName name="Z_2F89186E_041A_474E_B2E5_BB6A74078FF1_.wvu.Rows" localSheetId="0" hidden="1">'248'!#REF!,'248'!#REF!,'248'!#REF!,'248'!$42:$45,'248'!$50:$55,'248'!$57:$58,'248'!#REF!,'248'!#REF!,'248'!$98:$103,'248'!$108:$108</definedName>
    <definedName name="Z_36308E03_F06E_4BBD_A1CE_E4D39F1874C2_.wvu.FilterData" localSheetId="1" hidden="1">'248 (прил)'!$A$18:$AL$142</definedName>
    <definedName name="Z_36308E03_F06E_4BBD_A1CE_E4D39F1874C2_.wvu.PrintArea" localSheetId="1" hidden="1">'248 (прил)'!$A$1:$P$143</definedName>
    <definedName name="Z_36308E03_F06E_4BBD_A1CE_E4D39F1874C2_.wvu.Rows" localSheetId="1" hidden="1">'248 (прил)'!$19:$22,'248 (прил)'!$25:$30,'248 (прил)'!$51:$70,'248 (прил)'!$79:$82,'248 (прил)'!$91:$94,'248 (прил)'!$97:$102,'248 (прил)'!$107:$114,'248 (прил)'!$131:$134</definedName>
    <definedName name="Z_4682F0C9_0900_45EF_8256_55FD5A1A6685_.wvu.FilterData" localSheetId="1" hidden="1">'248 (прил)'!$A$18:$AL$142</definedName>
    <definedName name="Z_4682F0C9_0900_45EF_8256_55FD5A1A6685_.wvu.PrintArea" localSheetId="1" hidden="1">'248 (прил)'!$A$1:$P$144</definedName>
    <definedName name="Z_676B5866_87F3_4309_9908_B5CBB45C4A78_.wvu.PrintArea" localSheetId="0" hidden="1">'248'!$A$1:$HI$159</definedName>
    <definedName name="Z_743C85EA_42A9_42AF_8349_27133C710D23_.wvu.Rows" localSheetId="1" hidden="1">'248 (прил)'!$19:$34,'248 (прил)'!$51:$58,'248 (прил)'!$63:$74,'248 (прил)'!$79:$86,'248 (прил)'!$91:$94,'248 (прил)'!$99:$114,'248 (прил)'!$131:$134</definedName>
    <definedName name="Z_808154C1_A21B_4451_B449_D07098C73F6E_.wvu.FilterData" localSheetId="1" hidden="1">'248 (прил)'!$A$18:$AL$142</definedName>
    <definedName name="Z_808154C1_A21B_4451_B449_D07098C73F6E_.wvu.PrintArea" localSheetId="1" hidden="1">'248 (прил)'!$A$1:$P$143</definedName>
    <definedName name="Z_808154C1_A21B_4451_B449_D07098C73F6E_.wvu.Rows" localSheetId="1" hidden="1">'248 (прил)'!$19:$34,'248 (прил)'!$51:$74,'248 (прил)'!$79:$82,'248 (прил)'!$91:$102,'248 (прил)'!$107:$114,'248 (прил)'!$131:$134</definedName>
    <definedName name="Z_8FAA8B8E_6A06_49D4_ACFF_75179E982A2E_.wvu.PrintArea" localSheetId="0" hidden="1">'248'!$A$1:$HI$159</definedName>
    <definedName name="Z_8FAA8B8E_6A06_49D4_ACFF_75179E982A2E_.wvu.Rows" localSheetId="0" hidden="1">'248'!#REF!,'248'!#REF!,'248'!#REF!,'248'!$42:$44,'248'!$50:$54,'248'!$57:$57,'248'!$74:$74,'248'!$76:$78,'248'!#REF!,'248'!#REF!,'248'!#REF!,'248'!$98:$100,'248'!$102:$103,'248'!$108:$108</definedName>
    <definedName name="Z_A7948A0E_4E9F_47C9_9FD2_1E728784CB14_.wvu.PrintArea" localSheetId="0" hidden="1">'248'!$A$1:$HI$159</definedName>
    <definedName name="Z_A7948A0E_4E9F_47C9_9FD2_1E728784CB14_.wvu.Rows" localSheetId="0" hidden="1">'248'!#REF!,'248'!#REF!,'248'!#REF!,'248'!#REF!,'248'!$42:$42,'248'!$44:$44,'248'!$50:$54,'248'!$57:$57,'248'!$74:$74,'248'!$76:$78,'248'!#REF!,'248'!#REF!,'248'!#REF!,'248'!#REF!,'248'!$98:$98,'248'!$100:$100,'248'!$102:$103,'248'!$108:$108,'248'!$110:$111,'248'!$124:$126,'248'!$128:$128</definedName>
    <definedName name="Z_BC11DC72_3F8B_488E_975C_AAEB486B9D3E_.wvu.PrintArea" localSheetId="0" hidden="1">'248'!$A$1:$HR$159</definedName>
    <definedName name="Z_BC11DC72_3F8B_488E_975C_AAEB486B9D3E_.wvu.Rows" localSheetId="0" hidden="1">'248'!#REF!,'248'!#REF!,'248'!#REF!,'248'!$42:$46,'248'!$51:$55,'248'!$57:$57,'248'!#REF!,'248'!#REF!,'248'!$98:$100,'248'!$102:$104</definedName>
    <definedName name="Z_C869A01B_3214_4136_8A73_DF424E87F057_.wvu.PrintArea" localSheetId="0" hidden="1">'248'!$A$1:$HR$159</definedName>
    <definedName name="Z_C869A01B_3214_4136_8A73_DF424E87F057_.wvu.Rows" localSheetId="0" hidden="1">'248'!#REF!,'248'!#REF!,'248'!#REF!,'248'!$42:$46,'248'!$51:$55,'248'!$57:$57,'248'!#REF!,'248'!#REF!,'248'!$98:$100,'248'!$102:$104</definedName>
    <definedName name="Z_CC0A9A6A_2E07_433D_9ECD_A40F2B5A54C8_.wvu.PrintArea" localSheetId="0" hidden="1">'248'!$A$1:$HI$160</definedName>
    <definedName name="Z_D748A769_1EB8_4CAC_B0F0_5C89D15B3D9A_.wvu.PrintArea" localSheetId="0" hidden="1">'248'!$A$1:$HR$159</definedName>
    <definedName name="Z_D748A769_1EB8_4CAC_B0F0_5C89D15B3D9A_.wvu.Rows" localSheetId="0" hidden="1">'248'!#REF!,'248'!#REF!,'248'!#REF!,'248'!#REF!,'248'!$42:$45,'248'!$50:$51,'248'!$53:$55,'248'!$57:$58,'248'!#REF!,'248'!#REF!,'248'!#REF!,'248'!$98:$98,'248'!$100:$103,'248'!$108:$108</definedName>
    <definedName name="Z_DB1D3797_76BD_4697_9261_423840FD65EF_.wvu.PrintArea" localSheetId="1" hidden="1">'248 (прил)'!$A$1:$P$144</definedName>
    <definedName name="_xlnm.Print_Area" localSheetId="0">'248'!$A$1:$HI$159</definedName>
    <definedName name="_xlnm.Print_Area" localSheetId="1">'248 (прил)'!$A$1:$P$143</definedName>
  </definedNames>
  <calcPr calcId="181029" iterate="1"/>
</workbook>
</file>

<file path=xl/calcChain.xml><?xml version="1.0" encoding="utf-8"?>
<calcChain xmlns="http://schemas.openxmlformats.org/spreadsheetml/2006/main">
  <c r="D149" i="2" l="1"/>
  <c r="F149" i="2" s="1"/>
  <c r="E138" i="2"/>
  <c r="N138" i="2" s="1"/>
  <c r="Q138" i="2" s="1"/>
  <c r="U137" i="2"/>
  <c r="T137" i="2"/>
  <c r="S137" i="2"/>
  <c r="E137" i="2"/>
  <c r="N137" i="2" s="1"/>
  <c r="Q137" i="2" s="1"/>
  <c r="U136" i="2"/>
  <c r="T136" i="2"/>
  <c r="S136" i="2"/>
  <c r="E136" i="2"/>
  <c r="N136" i="2" s="1"/>
  <c r="Q136" i="2" s="1"/>
  <c r="U135" i="2"/>
  <c r="T135" i="2"/>
  <c r="S135" i="2"/>
  <c r="U134" i="2"/>
  <c r="T134" i="2"/>
  <c r="S134" i="2"/>
  <c r="E134" i="2"/>
  <c r="T133" i="2"/>
  <c r="S133" i="2"/>
  <c r="E133" i="2"/>
  <c r="T132" i="2"/>
  <c r="S132" i="2"/>
  <c r="E132" i="2"/>
  <c r="T131" i="2"/>
  <c r="S131" i="2"/>
  <c r="Q131" i="2"/>
  <c r="U130" i="2"/>
  <c r="T130" i="2"/>
  <c r="S130" i="2"/>
  <c r="E130" i="2"/>
  <c r="T129" i="2"/>
  <c r="S129" i="2"/>
  <c r="E129" i="2"/>
  <c r="T128" i="2"/>
  <c r="S128" i="2"/>
  <c r="E128" i="2"/>
  <c r="T127" i="2"/>
  <c r="S127" i="2"/>
  <c r="U126" i="2"/>
  <c r="T126" i="2"/>
  <c r="S126" i="2"/>
  <c r="E126" i="2"/>
  <c r="N126" i="2" s="1"/>
  <c r="Q126" i="2" s="1"/>
  <c r="U125" i="2"/>
  <c r="T125" i="2"/>
  <c r="S125" i="2"/>
  <c r="E125" i="2"/>
  <c r="N125" i="2" s="1"/>
  <c r="Q125" i="2" s="1"/>
  <c r="U124" i="2"/>
  <c r="T124" i="2"/>
  <c r="S124" i="2"/>
  <c r="E124" i="2"/>
  <c r="N124" i="2" s="1"/>
  <c r="Q124" i="2" s="1"/>
  <c r="U123" i="2"/>
  <c r="T123" i="2"/>
  <c r="S123" i="2"/>
  <c r="U122" i="2"/>
  <c r="T122" i="2"/>
  <c r="S122" i="2"/>
  <c r="E122" i="2"/>
  <c r="T121" i="2"/>
  <c r="S121" i="2"/>
  <c r="E121" i="2"/>
  <c r="T120" i="2"/>
  <c r="S120" i="2"/>
  <c r="E120" i="2"/>
  <c r="T119" i="2"/>
  <c r="S119" i="2"/>
  <c r="U118" i="2"/>
  <c r="T118" i="2"/>
  <c r="S118" i="2"/>
  <c r="E118" i="2"/>
  <c r="N118" i="2" s="1"/>
  <c r="Q118" i="2" s="1"/>
  <c r="U117" i="2"/>
  <c r="T117" i="2"/>
  <c r="S117" i="2"/>
  <c r="E117" i="2"/>
  <c r="N117" i="2" s="1"/>
  <c r="Q117" i="2" s="1"/>
  <c r="U116" i="2"/>
  <c r="T116" i="2"/>
  <c r="S116" i="2"/>
  <c r="E116" i="2"/>
  <c r="N116" i="2" s="1"/>
  <c r="Q116" i="2" s="1"/>
  <c r="U115" i="2"/>
  <c r="T115" i="2"/>
  <c r="S115" i="2"/>
  <c r="U114" i="2"/>
  <c r="T114" i="2"/>
  <c r="S114" i="2"/>
  <c r="E114" i="2"/>
  <c r="T113" i="2"/>
  <c r="S113" i="2"/>
  <c r="E113" i="2"/>
  <c r="T112" i="2"/>
  <c r="S112" i="2"/>
  <c r="E112" i="2"/>
  <c r="T111" i="2"/>
  <c r="S111" i="2"/>
  <c r="Q111" i="2"/>
  <c r="U110" i="2"/>
  <c r="T110" i="2"/>
  <c r="S110" i="2"/>
  <c r="E110" i="2"/>
  <c r="T109" i="2"/>
  <c r="S109" i="2"/>
  <c r="E109" i="2"/>
  <c r="T108" i="2"/>
  <c r="S108" i="2"/>
  <c r="E108" i="2"/>
  <c r="T107" i="2"/>
  <c r="S107" i="2"/>
  <c r="Q107" i="2"/>
  <c r="U106" i="2"/>
  <c r="T106" i="2"/>
  <c r="S106" i="2"/>
  <c r="E106" i="2"/>
  <c r="T105" i="2"/>
  <c r="S105" i="2"/>
  <c r="E105" i="2"/>
  <c r="T104" i="2"/>
  <c r="S104" i="2"/>
  <c r="E104" i="2"/>
  <c r="T103" i="2"/>
  <c r="S103" i="2"/>
  <c r="U102" i="2"/>
  <c r="T102" i="2"/>
  <c r="S102" i="2"/>
  <c r="E102" i="2"/>
  <c r="T101" i="2"/>
  <c r="S101" i="2"/>
  <c r="E101" i="2"/>
  <c r="N101" i="2" s="1"/>
  <c r="U100" i="2"/>
  <c r="T100" i="2"/>
  <c r="S100" i="2"/>
  <c r="E100" i="2"/>
  <c r="T99" i="2"/>
  <c r="S99" i="2"/>
  <c r="U98" i="2"/>
  <c r="T98" i="2"/>
  <c r="S98" i="2"/>
  <c r="E98" i="2"/>
  <c r="T97" i="2"/>
  <c r="S97" i="2"/>
  <c r="E97" i="2"/>
  <c r="N97" i="2" s="1"/>
  <c r="U96" i="2"/>
  <c r="T96" i="2"/>
  <c r="S96" i="2"/>
  <c r="E96" i="2"/>
  <c r="T95" i="2"/>
  <c r="S95" i="2"/>
  <c r="U94" i="2"/>
  <c r="T94" i="2"/>
  <c r="S94" i="2"/>
  <c r="E94" i="2"/>
  <c r="T93" i="2"/>
  <c r="S93" i="2"/>
  <c r="E93" i="2"/>
  <c r="N93" i="2" s="1"/>
  <c r="U92" i="2"/>
  <c r="T92" i="2"/>
  <c r="S92" i="2"/>
  <c r="E92" i="2"/>
  <c r="D88" i="2"/>
  <c r="D148" i="2" s="1"/>
  <c r="F148" i="2" s="1"/>
  <c r="T91" i="2"/>
  <c r="S91" i="2"/>
  <c r="U90" i="2"/>
  <c r="T90" i="2"/>
  <c r="S90" i="2"/>
  <c r="S89" i="2"/>
  <c r="S88" i="2"/>
  <c r="P88" i="2"/>
  <c r="S87" i="2"/>
  <c r="U86" i="2"/>
  <c r="T86" i="2"/>
  <c r="S86" i="2"/>
  <c r="E86" i="2"/>
  <c r="T85" i="2"/>
  <c r="S85" i="2"/>
  <c r="E85" i="2"/>
  <c r="N85" i="2" s="1"/>
  <c r="U84" i="2"/>
  <c r="T84" i="2"/>
  <c r="S84" i="2"/>
  <c r="E84" i="2"/>
  <c r="T83" i="2"/>
  <c r="S83" i="2"/>
  <c r="U82" i="2"/>
  <c r="T82" i="2"/>
  <c r="S82" i="2"/>
  <c r="E82" i="2"/>
  <c r="T81" i="2"/>
  <c r="S81" i="2"/>
  <c r="E81" i="2"/>
  <c r="N81" i="2" s="1"/>
  <c r="U80" i="2"/>
  <c r="T80" i="2"/>
  <c r="S80" i="2"/>
  <c r="E80" i="2"/>
  <c r="T79" i="2"/>
  <c r="S79" i="2"/>
  <c r="U78" i="2"/>
  <c r="T78" i="2"/>
  <c r="S78" i="2"/>
  <c r="E78" i="2"/>
  <c r="T77" i="2"/>
  <c r="S77" i="2"/>
  <c r="E77" i="2"/>
  <c r="N77" i="2" s="1"/>
  <c r="U76" i="2"/>
  <c r="T76" i="2"/>
  <c r="S76" i="2"/>
  <c r="E76" i="2"/>
  <c r="T75" i="2"/>
  <c r="S75" i="2"/>
  <c r="U74" i="2"/>
  <c r="T74" i="2"/>
  <c r="S74" i="2"/>
  <c r="E74" i="2"/>
  <c r="T73" i="2"/>
  <c r="S73" i="2"/>
  <c r="E73" i="2"/>
  <c r="N73" i="2" s="1"/>
  <c r="U72" i="2"/>
  <c r="T72" i="2"/>
  <c r="S72" i="2"/>
  <c r="E72" i="2"/>
  <c r="T71" i="2"/>
  <c r="S71" i="2"/>
  <c r="U70" i="2"/>
  <c r="T70" i="2"/>
  <c r="S70" i="2"/>
  <c r="E70" i="2"/>
  <c r="T69" i="2"/>
  <c r="S69" i="2"/>
  <c r="E69" i="2"/>
  <c r="N69" i="2" s="1"/>
  <c r="U68" i="2"/>
  <c r="T68" i="2"/>
  <c r="S68" i="2"/>
  <c r="E68" i="2"/>
  <c r="T67" i="2"/>
  <c r="S67" i="2"/>
  <c r="U66" i="2"/>
  <c r="T66" i="2"/>
  <c r="S66" i="2"/>
  <c r="E66" i="2"/>
  <c r="T65" i="2"/>
  <c r="S65" i="2"/>
  <c r="E65" i="2"/>
  <c r="N65" i="2" s="1"/>
  <c r="U64" i="2"/>
  <c r="T64" i="2"/>
  <c r="S64" i="2"/>
  <c r="E64" i="2"/>
  <c r="T63" i="2"/>
  <c r="S63" i="2"/>
  <c r="U62" i="2"/>
  <c r="T62" i="2"/>
  <c r="S62" i="2"/>
  <c r="E62" i="2"/>
  <c r="T61" i="2"/>
  <c r="S61" i="2"/>
  <c r="E61" i="2"/>
  <c r="N61" i="2" s="1"/>
  <c r="U60" i="2"/>
  <c r="T60" i="2"/>
  <c r="S60" i="2"/>
  <c r="E60" i="2"/>
  <c r="T59" i="2"/>
  <c r="S59" i="2"/>
  <c r="U58" i="2"/>
  <c r="T58" i="2"/>
  <c r="S58" i="2"/>
  <c r="E58" i="2"/>
  <c r="T57" i="2"/>
  <c r="S57" i="2"/>
  <c r="E57" i="2"/>
  <c r="N57" i="2" s="1"/>
  <c r="U56" i="2"/>
  <c r="T56" i="2"/>
  <c r="S56" i="2"/>
  <c r="E56" i="2"/>
  <c r="T55" i="2"/>
  <c r="S55" i="2"/>
  <c r="U54" i="2"/>
  <c r="T54" i="2"/>
  <c r="S54" i="2"/>
  <c r="E54" i="2"/>
  <c r="S53" i="2"/>
  <c r="E53" i="2"/>
  <c r="N53" i="2" s="1"/>
  <c r="U52" i="2"/>
  <c r="T52" i="2"/>
  <c r="S52" i="2"/>
  <c r="E52" i="2"/>
  <c r="T51" i="2"/>
  <c r="S51" i="2"/>
  <c r="U50" i="2"/>
  <c r="T50" i="2"/>
  <c r="S50" i="2"/>
  <c r="E50" i="2"/>
  <c r="T49" i="2"/>
  <c r="S49" i="2"/>
  <c r="E49" i="2"/>
  <c r="N49" i="2" s="1"/>
  <c r="U48" i="2"/>
  <c r="T48" i="2"/>
  <c r="S48" i="2"/>
  <c r="E48" i="2"/>
  <c r="T47" i="2"/>
  <c r="S47" i="2"/>
  <c r="U46" i="2"/>
  <c r="T46" i="2"/>
  <c r="S46" i="2"/>
  <c r="E46" i="2"/>
  <c r="T45" i="2"/>
  <c r="S45" i="2"/>
  <c r="E45" i="2"/>
  <c r="N45" i="2" s="1"/>
  <c r="U44" i="2"/>
  <c r="T44" i="2"/>
  <c r="S44" i="2"/>
  <c r="E44" i="2"/>
  <c r="S43" i="2"/>
  <c r="U42" i="2"/>
  <c r="T42" i="2"/>
  <c r="S42" i="2"/>
  <c r="E42" i="2"/>
  <c r="T41" i="2"/>
  <c r="S41" i="2"/>
  <c r="E41" i="2"/>
  <c r="N41" i="2" s="1"/>
  <c r="U40" i="2"/>
  <c r="T40" i="2"/>
  <c r="S40" i="2"/>
  <c r="E40" i="2"/>
  <c r="T39" i="2"/>
  <c r="S39" i="2"/>
  <c r="U38" i="2"/>
  <c r="T38" i="2"/>
  <c r="S38" i="2"/>
  <c r="E38" i="2"/>
  <c r="T37" i="2"/>
  <c r="S37" i="2"/>
  <c r="E37" i="2"/>
  <c r="N37" i="2" s="1"/>
  <c r="U36" i="2"/>
  <c r="T36" i="2"/>
  <c r="S36" i="2"/>
  <c r="E36" i="2"/>
  <c r="T35" i="2"/>
  <c r="S35" i="2"/>
  <c r="U34" i="2"/>
  <c r="T34" i="2"/>
  <c r="S34" i="2"/>
  <c r="E34" i="2"/>
  <c r="T33" i="2"/>
  <c r="S33" i="2"/>
  <c r="E33" i="2"/>
  <c r="N33" i="2" s="1"/>
  <c r="U32" i="2"/>
  <c r="T32" i="2"/>
  <c r="S32" i="2"/>
  <c r="E32" i="2"/>
  <c r="T31" i="2"/>
  <c r="S31" i="2"/>
  <c r="U30" i="2"/>
  <c r="T30" i="2"/>
  <c r="S30" i="2"/>
  <c r="E30" i="2"/>
  <c r="T29" i="2"/>
  <c r="S29" i="2"/>
  <c r="E29" i="2"/>
  <c r="N29" i="2" s="1"/>
  <c r="U28" i="2"/>
  <c r="T28" i="2"/>
  <c r="S28" i="2"/>
  <c r="E28" i="2"/>
  <c r="S27" i="2"/>
  <c r="U26" i="2"/>
  <c r="T26" i="2"/>
  <c r="S26" i="2"/>
  <c r="E26" i="2"/>
  <c r="D18" i="2"/>
  <c r="T25" i="2"/>
  <c r="S25" i="2"/>
  <c r="E25" i="2"/>
  <c r="N25" i="2" s="1"/>
  <c r="U24" i="2"/>
  <c r="T24" i="2"/>
  <c r="S24" i="2"/>
  <c r="E24" i="2"/>
  <c r="T23" i="2"/>
  <c r="S23" i="2"/>
  <c r="U22" i="2"/>
  <c r="T22" i="2"/>
  <c r="S22" i="2"/>
  <c r="E22" i="2"/>
  <c r="T21" i="2"/>
  <c r="S21" i="2"/>
  <c r="E21" i="2"/>
  <c r="N21" i="2" s="1"/>
  <c r="U20" i="2"/>
  <c r="T20" i="2"/>
  <c r="S20" i="2"/>
  <c r="E20" i="2"/>
  <c r="T19" i="2"/>
  <c r="S19" i="2"/>
  <c r="P18" i="2"/>
  <c r="I156" i="2" s="1"/>
  <c r="K156" i="2" s="1"/>
  <c r="D17" i="2"/>
  <c r="Q16" i="2"/>
  <c r="P16" i="2"/>
  <c r="I146" i="2" s="1"/>
  <c r="K146" i="2" s="1"/>
  <c r="N17" i="2" l="1"/>
  <c r="O21" i="2"/>
  <c r="P17" i="2"/>
  <c r="I151" i="2" s="1"/>
  <c r="K151" i="2" s="1"/>
  <c r="N32" i="2"/>
  <c r="O32" i="2" s="1"/>
  <c r="U31" i="2"/>
  <c r="N34" i="2"/>
  <c r="O34" i="2" s="1"/>
  <c r="U33" i="2"/>
  <c r="N42" i="2"/>
  <c r="O42" i="2" s="1"/>
  <c r="U41" i="2"/>
  <c r="N20" i="2"/>
  <c r="U19" i="2"/>
  <c r="D16" i="2"/>
  <c r="D147" i="2" s="1"/>
  <c r="F147" i="2" s="1"/>
  <c r="N22" i="2"/>
  <c r="U21" i="2"/>
  <c r="N28" i="2"/>
  <c r="O28" i="2" s="1"/>
  <c r="U27" i="2"/>
  <c r="N30" i="2"/>
  <c r="O30" i="2" s="1"/>
  <c r="U29" i="2"/>
  <c r="N36" i="2"/>
  <c r="O36" i="2" s="1"/>
  <c r="U35" i="2"/>
  <c r="N38" i="2"/>
  <c r="O38" i="2" s="1"/>
  <c r="U37" i="2"/>
  <c r="N44" i="2"/>
  <c r="O44" i="2" s="1"/>
  <c r="U43" i="2"/>
  <c r="N46" i="2"/>
  <c r="O46" i="2" s="1"/>
  <c r="U45" i="2"/>
  <c r="N52" i="2"/>
  <c r="O52" i="2" s="1"/>
  <c r="U51" i="2"/>
  <c r="N54" i="2"/>
  <c r="O54" i="2" s="1"/>
  <c r="U53" i="2"/>
  <c r="N60" i="2"/>
  <c r="O60" i="2" s="1"/>
  <c r="U59" i="2"/>
  <c r="N62" i="2"/>
  <c r="O62" i="2" s="1"/>
  <c r="U61" i="2"/>
  <c r="N68" i="2"/>
  <c r="O68" i="2" s="1"/>
  <c r="U67" i="2"/>
  <c r="N70" i="2"/>
  <c r="O70" i="2" s="1"/>
  <c r="U69" i="2"/>
  <c r="N76" i="2"/>
  <c r="O76" i="2" s="1"/>
  <c r="U75" i="2"/>
  <c r="N78" i="2"/>
  <c r="O78" i="2" s="1"/>
  <c r="U77" i="2"/>
  <c r="N84" i="2"/>
  <c r="O84" i="2" s="1"/>
  <c r="U83" i="2"/>
  <c r="N86" i="2"/>
  <c r="O86" i="2" s="1"/>
  <c r="U85" i="2"/>
  <c r="O93" i="2"/>
  <c r="P89" i="2"/>
  <c r="N96" i="2"/>
  <c r="O96" i="2" s="1"/>
  <c r="U95" i="2"/>
  <c r="N98" i="2"/>
  <c r="O98" i="2" s="1"/>
  <c r="U97" i="2"/>
  <c r="N104" i="2"/>
  <c r="U103" i="2"/>
  <c r="N106" i="2"/>
  <c r="U105" i="2"/>
  <c r="N109" i="2"/>
  <c r="U108" i="2"/>
  <c r="N112" i="2"/>
  <c r="U111" i="2"/>
  <c r="N114" i="2"/>
  <c r="U113" i="2"/>
  <c r="N121" i="2"/>
  <c r="U120" i="2"/>
  <c r="N128" i="2"/>
  <c r="U127" i="2"/>
  <c r="N130" i="2"/>
  <c r="U129" i="2"/>
  <c r="N133" i="2"/>
  <c r="U132" i="2"/>
  <c r="I148" i="2"/>
  <c r="K148" i="2" s="1"/>
  <c r="O136" i="2"/>
  <c r="I153" i="2"/>
  <c r="K153" i="2" s="1"/>
  <c r="O137" i="2"/>
  <c r="O138" i="2"/>
  <c r="I158" i="2"/>
  <c r="K158" i="2" s="1"/>
  <c r="O29" i="2"/>
  <c r="O37" i="2"/>
  <c r="T43" i="2"/>
  <c r="O45" i="2"/>
  <c r="O53" i="2"/>
  <c r="T53" i="2"/>
  <c r="O25" i="2"/>
  <c r="O33" i="2"/>
  <c r="O41" i="2"/>
  <c r="O49" i="2"/>
  <c r="O57" i="2"/>
  <c r="O65" i="2"/>
  <c r="O73" i="2"/>
  <c r="O81" i="2"/>
  <c r="O101" i="2"/>
  <c r="O124" i="2"/>
  <c r="O125" i="2"/>
  <c r="O126" i="2"/>
  <c r="N24" i="2"/>
  <c r="O24" i="2" s="1"/>
  <c r="U23" i="2"/>
  <c r="N26" i="2"/>
  <c r="O26" i="2" s="1"/>
  <c r="U25" i="2"/>
  <c r="N40" i="2"/>
  <c r="O40" i="2" s="1"/>
  <c r="U39" i="2"/>
  <c r="N48" i="2"/>
  <c r="O48" i="2" s="1"/>
  <c r="U47" i="2"/>
  <c r="N50" i="2"/>
  <c r="O50" i="2" s="1"/>
  <c r="U49" i="2"/>
  <c r="N56" i="2"/>
  <c r="O56" i="2" s="1"/>
  <c r="U55" i="2"/>
  <c r="N58" i="2"/>
  <c r="O58" i="2" s="1"/>
  <c r="U57" i="2"/>
  <c r="N64" i="2"/>
  <c r="O64" i="2" s="1"/>
  <c r="U63" i="2"/>
  <c r="N66" i="2"/>
  <c r="O66" i="2" s="1"/>
  <c r="U65" i="2"/>
  <c r="N72" i="2"/>
  <c r="O72" i="2" s="1"/>
  <c r="U71" i="2"/>
  <c r="N74" i="2"/>
  <c r="O74" i="2" s="1"/>
  <c r="U73" i="2"/>
  <c r="N80" i="2"/>
  <c r="O80" i="2" s="1"/>
  <c r="U79" i="2"/>
  <c r="N82" i="2"/>
  <c r="O82" i="2" s="1"/>
  <c r="U81" i="2"/>
  <c r="I147" i="2"/>
  <c r="K147" i="2" s="1"/>
  <c r="P140" i="2"/>
  <c r="R140" i="2" s="1"/>
  <c r="N92" i="2"/>
  <c r="U91" i="2"/>
  <c r="N94" i="2"/>
  <c r="U93" i="2"/>
  <c r="D90" i="2"/>
  <c r="N100" i="2"/>
  <c r="O100" i="2" s="1"/>
  <c r="U99" i="2"/>
  <c r="N102" i="2"/>
  <c r="O102" i="2" s="1"/>
  <c r="U101" i="2"/>
  <c r="N105" i="2"/>
  <c r="U104" i="2"/>
  <c r="D89" i="2"/>
  <c r="N108" i="2"/>
  <c r="U107" i="2"/>
  <c r="N110" i="2"/>
  <c r="U109" i="2"/>
  <c r="N113" i="2"/>
  <c r="U112" i="2"/>
  <c r="O118" i="2"/>
  <c r="P90" i="2"/>
  <c r="N120" i="2"/>
  <c r="U119" i="2"/>
  <c r="Q88" i="2"/>
  <c r="N122" i="2"/>
  <c r="U121" i="2"/>
  <c r="N129" i="2"/>
  <c r="U128" i="2"/>
  <c r="N132" i="2"/>
  <c r="U131" i="2"/>
  <c r="N134" i="2"/>
  <c r="U133" i="2"/>
  <c r="T27" i="2"/>
  <c r="O61" i="2"/>
  <c r="O69" i="2"/>
  <c r="O77" i="2"/>
  <c r="O85" i="2"/>
  <c r="O97" i="2"/>
  <c r="O116" i="2"/>
  <c r="O117" i="2"/>
  <c r="HJ112" i="1"/>
  <c r="HJ114" i="1" s="1"/>
  <c r="HL149" i="1"/>
  <c r="HK149" i="1"/>
  <c r="HJ149" i="1"/>
  <c r="FQ152" i="1"/>
  <c r="HJ109" i="1"/>
  <c r="HJ111" i="1" s="1"/>
  <c r="HL97" i="1"/>
  <c r="HL148" i="1"/>
  <c r="HK148" i="1"/>
  <c r="HJ148" i="1"/>
  <c r="HJ151" i="1" s="1"/>
  <c r="HJ58" i="1"/>
  <c r="HJ60" i="1" s="1"/>
  <c r="HL41" i="1"/>
  <c r="Q120" i="2" l="1"/>
  <c r="O120" i="2"/>
  <c r="Q113" i="2"/>
  <c r="O113" i="2"/>
  <c r="Q110" i="2"/>
  <c r="O110" i="2"/>
  <c r="Q108" i="2"/>
  <c r="O108" i="2"/>
  <c r="O94" i="2"/>
  <c r="N90" i="2"/>
  <c r="N88" i="2"/>
  <c r="O92" i="2"/>
  <c r="Q133" i="2"/>
  <c r="O133" i="2"/>
  <c r="Q130" i="2"/>
  <c r="O130" i="2"/>
  <c r="Q128" i="2"/>
  <c r="O128" i="2"/>
  <c r="Q121" i="2"/>
  <c r="O121" i="2"/>
  <c r="Q114" i="2"/>
  <c r="O114" i="2"/>
  <c r="Q112" i="2"/>
  <c r="O112" i="2"/>
  <c r="Q109" i="2"/>
  <c r="O109" i="2"/>
  <c r="Q106" i="2"/>
  <c r="O106" i="2"/>
  <c r="Q104" i="2"/>
  <c r="O104" i="2"/>
  <c r="N18" i="2"/>
  <c r="O22" i="2"/>
  <c r="Q134" i="2"/>
  <c r="O134" i="2"/>
  <c r="Q132" i="2"/>
  <c r="O132" i="2"/>
  <c r="Q129" i="2"/>
  <c r="O129" i="2"/>
  <c r="Q122" i="2"/>
  <c r="O122" i="2"/>
  <c r="I157" i="2"/>
  <c r="K157" i="2" s="1"/>
  <c r="P142" i="2"/>
  <c r="R142" i="2" s="1"/>
  <c r="Q105" i="2"/>
  <c r="O105" i="2"/>
  <c r="P141" i="2"/>
  <c r="R141" i="2" s="1"/>
  <c r="I152" i="2"/>
  <c r="K152" i="2" s="1"/>
  <c r="N16" i="2"/>
  <c r="O20" i="2"/>
  <c r="N89" i="2"/>
  <c r="N141" i="2" s="1"/>
  <c r="HL154" i="1"/>
  <c r="HL151" i="1"/>
  <c r="HJ154" i="1"/>
  <c r="HK151" i="1"/>
  <c r="HK154" i="1"/>
  <c r="N142" i="2" l="1"/>
  <c r="N144" i="2"/>
  <c r="S141" i="2"/>
  <c r="U141" i="2" s="1"/>
  <c r="S142" i="2"/>
  <c r="U142" i="2" s="1"/>
  <c r="N140" i="2"/>
  <c r="S140" i="2" s="1"/>
  <c r="U140" i="2" s="1"/>
</calcChain>
</file>

<file path=xl/sharedStrings.xml><?xml version="1.0" encoding="utf-8"?>
<sst xmlns="http://schemas.openxmlformats.org/spreadsheetml/2006/main" count="948" uniqueCount="247">
  <si>
    <t>УТВЕРЖДЕНО</t>
  </si>
  <si>
    <t>Заместитель руководителя главного управления</t>
  </si>
  <si>
    <t>образования администрации</t>
  </si>
  <si>
    <t>города Красноярска</t>
  </si>
  <si>
    <t>_______________Т.В. Авулова</t>
  </si>
  <si>
    <t>МУНИЦИПАЛЬНОЕ ЗАДАНИЕ №</t>
  </si>
  <si>
    <t>на 2025 год и плановый период 2026-2027 годов</t>
  </si>
  <si>
    <t>Коды</t>
  </si>
  <si>
    <t>Наименование муниципального учреждения</t>
  </si>
  <si>
    <t xml:space="preserve">Форма </t>
  </si>
  <si>
    <t>0506001</t>
  </si>
  <si>
    <t>Муниципальное бюджетное дошкольное образовательное учреждение "ДЕТСКИЙ САД № 248 "СКАЗКОГРАД"</t>
  </si>
  <si>
    <t>по ОКУД</t>
  </si>
  <si>
    <t>Дата</t>
  </si>
  <si>
    <t>Виды деятельности муниципального учреждения</t>
  </si>
  <si>
    <t>По Сводному реестру</t>
  </si>
  <si>
    <t>Щ5299</t>
  </si>
  <si>
    <t xml:space="preserve">образование дошкольное  </t>
  </si>
  <si>
    <t>По ОКВЭД</t>
  </si>
  <si>
    <t>85.11</t>
  </si>
  <si>
    <t>предоставление услуг по дневному уходу за детьми</t>
  </si>
  <si>
    <t>88.91</t>
  </si>
  <si>
    <t>Вид муниципального учреждения</t>
  </si>
  <si>
    <t>Дошкольная образовательная организация</t>
  </si>
  <si>
    <t>(указывается вид муниципального учреждения из базового (отраслевого) перечня)
из базового (отраслевого) перечня)</t>
  </si>
  <si>
    <t>Часть 1. Сведения об оказываемых государственных услугах</t>
  </si>
  <si>
    <t>РАЗДЕЛ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</si>
  <si>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</si>
  <si>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</si>
  <si>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Унифицированый номер по</t>
  </si>
  <si>
    <t>БВ24</t>
  </si>
  <si>
    <t>2. Категории потребителей муниципальной услуги</t>
  </si>
  <si>
    <t>Физические лица в возрасте от 3 до 8 лет</t>
  </si>
  <si>
    <t>базовому (отраслевому) перечню</t>
  </si>
  <si>
    <t>3. Показатели, характеризующие объем муниципальной услуги:</t>
  </si>
  <si>
    <t>3.1. Показатели, характеризующие объем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</si>
  <si>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</si>
  <si>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</si>
  <si>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</si>
  <si>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</si>
  <si>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</si>
  <si>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</si>
  <si>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наименование показа-
теля</t>
  </si>
  <si>
    <t>единица измерения 
по ОКЕИ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</si>
  <si>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</si>
  <si>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</si>
  <si>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</si>
  <si>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25</t>
  </si>
  <si>
    <t>год</t>
  </si>
  <si>
    <t>26</t>
  </si>
  <si>
    <t>27</t>
  </si>
  <si>
    <t>Всего</t>
  </si>
  <si>
    <t>в т.ч. оказываемых за плату в пределах муниципального задания</t>
  </si>
  <si>
    <t>(очередной финансовый год)</t>
  </si>
  <si>
    <t>(1-й год планового периода)</t>
  </si>
  <si>
    <t>(2-й год планового периода)</t>
  </si>
  <si>
    <t>Содержание (показатель 1)</t>
  </si>
  <si>
    <t>Содержание (показатель 2)</t>
  </si>
  <si>
    <t>Содержание (показатель 3)</t>
  </si>
  <si>
    <t>Условия (формы) оказания (показатель 1)</t>
  </si>
  <si>
    <t>Условия (формы) оказания (показатель 2)</t>
  </si>
  <si>
    <t>наимено-вание</t>
  </si>
  <si>
    <t>код</t>
  </si>
  <si>
    <t>801011О.99.0.БВ24ГЖ00000</t>
  </si>
  <si>
    <t>не указано</t>
  </si>
  <si>
    <t>дети-инвалиды</t>
  </si>
  <si>
    <t>до 3 лет</t>
  </si>
  <si>
    <t>очная</t>
  </si>
  <si>
    <t>круппа кратковременного пребывания детей</t>
  </si>
  <si>
    <t>Количество воспитанников</t>
  </si>
  <si>
    <t>чел.</t>
  </si>
  <si>
    <t>792</t>
  </si>
  <si>
    <t>801011О.99.0.БВ24ГЖ02000</t>
  </si>
  <si>
    <t>группа полного дня</t>
  </si>
  <si>
    <t>801011О.99.0.БВ24ГД80000</t>
  </si>
  <si>
    <t>от 3 лет до 8 лет</t>
  </si>
  <si>
    <t>801011О.99.0.БВ24ГД82000</t>
  </si>
  <si>
    <t>801011О.99.0.БВ24ДП00000</t>
  </si>
  <si>
    <t>801011О.99.0.БВ24ДП02000</t>
  </si>
  <si>
    <t>801011О.99.0.БВ24ДН80000</t>
  </si>
  <si>
    <t>801011О.99.0.БВ24ДН82000</t>
  </si>
  <si>
    <t>801011О.99.0.БВ24ДН83000</t>
  </si>
  <si>
    <t>группа продленного дня</t>
  </si>
  <si>
    <t>801011О.99.0.БВ24АЛ80000</t>
  </si>
  <si>
    <t>адаптированная образовательная программа</t>
  </si>
  <si>
    <t>801011О.99.0.БВ24АЛ82000</t>
  </si>
  <si>
    <t>801011О.99.0.БВ24АГ60000</t>
  </si>
  <si>
    <t>обучающиеся с ОВЗ</t>
  </si>
  <si>
    <t>801011О.99.0.БВ24АГ62000</t>
  </si>
  <si>
    <t>801011О.99.0.БВ24АВ40000</t>
  </si>
  <si>
    <t>801011О.99.0.БВ24АВ42000</t>
  </si>
  <si>
    <t>801011О.99.0.БВ24АК60000</t>
  </si>
  <si>
    <t>801011О.99.0.БВ24АК62000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</si>
  <si>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</si>
  <si>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</si>
  <si>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</si>
  <si>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</si>
  <si>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</si>
  <si>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</si>
  <si>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</si>
  <si>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</si>
  <si>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</si>
  <si>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</si>
  <si>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</si>
  <si>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</si>
  <si>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</si>
  <si>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3. Приказ Минобрнауки России от 17.10.2013 № 1155 "Об утверждении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</si>
  <si>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</si>
  <si>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</si>
  <si>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6. Устав образовательного учреждения.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</si>
  <si>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</si>
  <si>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</si>
  <si>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</si>
  <si>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</si>
  <si>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Электронное информирование, размещение на сайте учреждения 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</si>
  <si>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           </t>
  </si>
  <si>
    <t>Своевременно</t>
  </si>
  <si>
    <t>РАЗДЕЛ 2</t>
  </si>
  <si>
    <t>Присмотр и уход</t>
  </si>
  <si>
    <t>БВ19</t>
  </si>
  <si>
    <t>Физические лица</t>
  </si>
  <si>
    <t>наименование показателя</t>
  </si>
  <si>
    <t>853211О.99.0.БВ19АА24000</t>
  </si>
  <si>
    <t>853211О.99.0.БВ19АА26000</t>
  </si>
  <si>
    <t>853211О.99.0.БВ19АА12000</t>
  </si>
  <si>
    <t>853211О.99.0.БВ19АА14000</t>
  </si>
  <si>
    <t>853211О.99.0.БВ19АБ52000</t>
  </si>
  <si>
    <t>дети с туберкулезной интоксикацией</t>
  </si>
  <si>
    <t>853211О.99.0.БВ19АБ40000</t>
  </si>
  <si>
    <t>853211О.99.0.БВ19АА66000</t>
  </si>
  <si>
    <t>физические лица за исключением льготных категорий</t>
  </si>
  <si>
    <t>853211О.99.0.БВ19АА68000</t>
  </si>
  <si>
    <t>853211О.99.0.БВ19АА54000</t>
  </si>
  <si>
    <t>853211О.99.0.БВ19АА56000</t>
  </si>
  <si>
    <t>853211О.99.0.БВ19АА57000</t>
  </si>
  <si>
    <t>853211О.99.0.БВ19АА62000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</si>
  <si>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</si>
  <si>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</si>
  <si>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4. Устав образовательного учреждения. </t>
  </si>
  <si>
    <t xml:space="preserve">Часть 2. Прочие сведения о муниципальном задании </t>
  </si>
  <si>
    <t>1. Основания для досрочного прекращения выполнения муниципальногоо задания</t>
  </si>
  <si>
    <t>1. Аннулирование лицензии на право ведения образовательной деятельности; 2. реорганизация и (или) ликвидация учреждения.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</si>
  <si>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</si>
  <si>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</si>
  <si>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</si>
  <si>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</si>
  <si>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</si>
  <si>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 учреждением о ходе выполнения муниципального задания </t>
  </si>
  <si>
    <t>Ежегодно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</si>
  <si>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</si>
  <si>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</si>
  <si>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</si>
  <si>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</si>
  <si>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</si>
  <si>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4. Требования к отчетности о выполнении муниципального задания</t>
  </si>
  <si>
    <t>Для ПФХД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</si>
  <si>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</si>
  <si>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</si>
  <si>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 в централизованную бухгалтерию</t>
  </si>
  <si>
    <t>в срок до 15-го числа месяца, следующего за отчетным кварталом, годом</t>
  </si>
  <si>
    <t>образов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</si>
  <si>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</si>
  <si>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№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</si>
  <si>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присмотр</t>
  </si>
  <si>
    <t>5. Иные показатели, связанные с выполнением муниципального задания</t>
  </si>
  <si>
    <t>Контроль АЦК</t>
  </si>
  <si>
    <t>откл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</si>
  <si>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составляет: </t>
  </si>
  <si>
    <t>Раб.база</t>
  </si>
  <si>
    <t>7. Исходные данные и результаты расчета объема финансового обеспечения выполнения муниципального задания на оказание муниципальных услуг (выполнение работ) составляются по форме, согласно приложению к муниципальному заданию.</t>
  </si>
  <si>
    <t xml:space="preserve">Заведующий МБДОУ № 248                 __________________                </t>
  </si>
  <si>
    <t>Т.А. Гайдук</t>
  </si>
  <si>
    <t>Приложение к муниципальному заданию на 2025 год и плановый период 2026-2027 годов</t>
  </si>
  <si>
    <t xml:space="preserve">от </t>
  </si>
  <si>
    <t xml:space="preserve">Исходные данные и результаты расчета объема финансового обеспечения выполнения муниципального задания на оказание муниципальных услуг (работ)  </t>
  </si>
  <si>
    <t>муниципальному бюджетному дошкольному образовательному учреждению "Детский сад № 248"</t>
  </si>
  <si>
    <t>Наименование муниципальной услуги (работы)</t>
  </si>
  <si>
    <t>Объем (количество) муниципальной услуги(работы)</t>
  </si>
  <si>
    <t>Нормативные затраты на оказание муниципальной услуги</t>
  </si>
  <si>
    <t xml:space="preserve">Нормативные затраты на выполнение муниципальной работы </t>
  </si>
  <si>
    <t>Среднегодовой размер платы (тариф, цена) за оказание муниципальной услуги</t>
  </si>
  <si>
    <t>Объем муниципальных услуг ( работ),оказываемых за плату в рамках утвержденного муниципального задания</t>
  </si>
  <si>
    <t>Затраты на уплату налогов в качестве объекта налогообложения по которым признается имущество учреждения</t>
  </si>
  <si>
    <t>Затраты на содержание имущества учреждения, не используемого для оказания муниципальных услуг( выполнения работ), и для общехозяйственных нужд</t>
  </si>
  <si>
    <t>Объем финансового обеспечения, рассчитанный в соответствии  с положением</t>
  </si>
  <si>
    <t>Коэффициент выравнивания</t>
  </si>
  <si>
    <t>Объем финансового обеспечения, рассчитанный с применением коэффициента выравнивания</t>
  </si>
  <si>
    <t>в том числе</t>
  </si>
  <si>
    <t>наименование показателя, единица измерения</t>
  </si>
  <si>
    <t>значение</t>
  </si>
  <si>
    <t>Базовый норматив</t>
  </si>
  <si>
    <t>Отраслевой корректирующий коэффициент</t>
  </si>
  <si>
    <t>Территориальный  корректирующий коэффициент</t>
  </si>
  <si>
    <t>4=5*6*7</t>
  </si>
  <si>
    <t>13=(3*4)+8-(9*10)+11+12</t>
  </si>
  <si>
    <t>15=13*14</t>
  </si>
  <si>
    <t>очередной финансовый год</t>
  </si>
  <si>
    <t>x</t>
  </si>
  <si>
    <t>1-й год планового периода</t>
  </si>
  <si>
    <t>2-й год планового периода</t>
  </si>
  <si>
    <t>Реестровый номер</t>
  </si>
  <si>
    <t xml:space="preserve">Нормативные затраты </t>
  </si>
  <si>
    <t>Значение показателя объема</t>
  </si>
  <si>
    <t>дети инвалиды до 3-х лет (ГКП)</t>
  </si>
  <si>
    <t>р</t>
  </si>
  <si>
    <t>кол. восп. (чел.)</t>
  </si>
  <si>
    <t>дети инвалиды до 3-х лет (группа полного дня)</t>
  </si>
  <si>
    <t>дети инвалиды от 3-х до 8-ми лет (ГКП)</t>
  </si>
  <si>
    <t>дети инвалиды от 3-х до 8-ми лет (группа полного дня)</t>
  </si>
  <si>
    <t>до 3-х лет (ГКП)</t>
  </si>
  <si>
    <t>до 3-х лет (группа полного для)</t>
  </si>
  <si>
    <t>от 3-х до 8-ми лет (ГКП)</t>
  </si>
  <si>
    <t>от 3-х до 8-ми лет (группа полного дня)</t>
  </si>
  <si>
    <t>от 3-х до 8-ми лет (группа продленного дня)</t>
  </si>
  <si>
    <t>адаптированная образовательная программа дети инвалиды до 3х лет (ГКП)</t>
  </si>
  <si>
    <t>адаптированная образовательная программа дети инвалиды до 3х лет (группа полного дня)</t>
  </si>
  <si>
    <t>адаптированная образовательная программа обучающиеся с ОВЗ дети до 3-х лет (ГКП)</t>
  </si>
  <si>
    <t>адаптированная образовательная программа обучающиеся с ОВЗ дети до 3-х лет (группа полного дня)</t>
  </si>
  <si>
    <t>адаптированная образовательная программа обучающиеся с ОВЗ дети от 3-х до 8-ми лет (ГКП)</t>
  </si>
  <si>
    <t>адаптированная образовательная программа обучающиеся с ОВЗ дети от 3-х до 8-ми лет (группа полного дня)</t>
  </si>
  <si>
    <t>адаптированная образовательная программа дети инвалиды от 3-х до 8-ми лет (ГКП)</t>
  </si>
  <si>
    <t>адаптированная образовательная программа дети инвалиды от 3-х до 8-ми лет (группа полного дня)</t>
  </si>
  <si>
    <t>п</t>
  </si>
  <si>
    <t>дети инвалиды от  3-х до 8-ми лет (ГКП)</t>
  </si>
  <si>
    <t>дети инвалиды от  3-х до 8-ми лет (группа полного дня)</t>
  </si>
  <si>
    <t>дети с туберкулезной интоксикацией до 3-х лет (группа полного дня)</t>
  </si>
  <si>
    <t>дети с туберкулезной интоксикацией от 3-х до 8-ми лет (группа полного дня)</t>
  </si>
  <si>
    <t>физические лица за исключением льготных категорий до 3-х лет (ГКП)</t>
  </si>
  <si>
    <t>физические лица за исключением льготных категорий до 3-х лет (группа полного дня)</t>
  </si>
  <si>
    <t>физические лица за исключением льготных категорий от 3-х до 8-ми лет (ГКП)</t>
  </si>
  <si>
    <t>физические лица за исключением льготных категорий от 3-х до 8-ми лет (группа полного дня)</t>
  </si>
  <si>
    <t>внесены откл копейки</t>
  </si>
  <si>
    <t>физические лица за исключением льготных категорий от 3-х до 8-ми лет (группа продленного дня)</t>
  </si>
  <si>
    <t>физические лица за исключением льготных категорий (группа полного дня)</t>
  </si>
  <si>
    <t>0</t>
  </si>
  <si>
    <t>Итого:</t>
  </si>
  <si>
    <t>Котроль</t>
  </si>
  <si>
    <t>Откл</t>
  </si>
  <si>
    <t>с оцди</t>
  </si>
  <si>
    <t>бюджет без оцди</t>
  </si>
  <si>
    <t>Контроль</t>
  </si>
  <si>
    <t>Реализация</t>
  </si>
  <si>
    <t>Дети обр</t>
  </si>
  <si>
    <t>Присмотр</t>
  </si>
  <si>
    <t>Дети присм</t>
  </si>
  <si>
    <t>ЧДУ</t>
  </si>
  <si>
    <t>Шестьдесят пять миллионов четыреста  сорок шесть тысяч девятьсот сорок один рубль 22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</si>
</sst>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8"/>
      <name val="Arial Cyr"/>
    </font>
    <font>
      <b/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indexed="1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FF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6">
    <xf numFmtId="0" fontId="0" fillId="0" borderId="0" xfId="0"/>
    <xf numFmtId="0" fontId="4" fillId="0" borderId="0" xfId="2" applyFont="1"/>
    <xf numFmtId="0" fontId="5" fillId="0" borderId="0" xfId="2" applyFont="1"/>
    <xf numFmtId="3" fontId="5" fillId="0" borderId="0" xfId="2" applyNumberFormat="1" applyFont="1"/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top" wrapText="1"/>
    </xf>
    <xf numFmtId="0" fontId="6" fillId="0" borderId="0" xfId="2" applyFont="1"/>
    <xf numFmtId="3" fontId="6" fillId="0" borderId="0" xfId="2" applyNumberFormat="1" applyFont="1"/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3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3" fontId="6" fillId="0" borderId="0" xfId="2" applyNumberFormat="1" applyFont="1" applyAlignment="1">
      <alignment horizontal="center" vertical="top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3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 vertical="center"/>
    </xf>
    <xf numFmtId="49" fontId="4" fillId="0" borderId="0" xfId="2" applyNumberFormat="1" applyFont="1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10" fillId="0" borderId="0" xfId="2" applyFont="1" applyAlignment="1">
      <alignment horizontal="left"/>
    </xf>
    <xf numFmtId="3" fontId="10" fillId="0" borderId="0" xfId="2" applyNumberFormat="1" applyFont="1" applyAlignment="1">
      <alignment horizontal="left"/>
    </xf>
    <xf numFmtId="0" fontId="10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4" fontId="5" fillId="0" borderId="0" xfId="2" applyNumberFormat="1" applyFont="1" applyAlignment="1">
      <alignment horizontal="left"/>
    </xf>
    <xf numFmtId="0" fontId="4" fillId="0" borderId="0" xfId="2" applyFont="1" applyAlignment="1">
      <alignment vertical="top" wrapText="1"/>
    </xf>
    <xf numFmtId="0" fontId="11" fillId="0" borderId="0" xfId="2" applyFont="1" applyAlignment="1">
      <alignment horizontal="left"/>
    </xf>
    <xf numFmtId="4" fontId="6" fillId="0" borderId="0" xfId="2" applyNumberFormat="1" applyFont="1" applyAlignment="1">
      <alignment horizontal="center" vertical="top"/>
    </xf>
    <xf numFmtId="3" fontId="6" fillId="0" borderId="0" xfId="2" applyNumberFormat="1" applyFont="1" applyAlignment="1">
      <alignment horizontal="center"/>
    </xf>
    <xf numFmtId="4" fontId="6" fillId="0" borderId="0" xfId="2" applyNumberFormat="1" applyFont="1"/>
    <xf numFmtId="4" fontId="16" fillId="0" borderId="0" xfId="2" applyNumberFormat="1" applyFont="1"/>
    <xf numFmtId="4" fontId="6" fillId="0" borderId="0" xfId="2" applyNumberFormat="1" applyFont="1" applyAlignment="1">
      <alignment horizontal="right"/>
    </xf>
    <xf numFmtId="4" fontId="17" fillId="0" borderId="0" xfId="2" applyNumberFormat="1" applyFont="1" applyAlignment="1">
      <alignment horizontal="right"/>
    </xf>
    <xf numFmtId="0" fontId="6" fillId="0" borderId="0" xfId="2" applyFont="1" applyAlignment="1">
      <alignment horizontal="left"/>
    </xf>
    <xf numFmtId="0" fontId="11" fillId="0" borderId="0" xfId="2" applyFont="1"/>
    <xf numFmtId="0" fontId="8" fillId="0" borderId="0" xfId="2" applyFont="1"/>
    <xf numFmtId="3" fontId="8" fillId="0" borderId="0" xfId="2" applyNumberFormat="1" applyFont="1"/>
    <xf numFmtId="0" fontId="8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0" fontId="8" fillId="0" borderId="0" xfId="2" applyFont="1" applyAlignment="1">
      <alignment horizontal="center" vertical="center"/>
    </xf>
    <xf numFmtId="4" fontId="20" fillId="0" borderId="0" xfId="2" applyNumberFormat="1" applyFont="1"/>
    <xf numFmtId="0" fontId="11" fillId="0" borderId="0" xfId="2" applyFont="1" applyAlignment="1">
      <alignment vertical="center"/>
    </xf>
    <xf numFmtId="4" fontId="21" fillId="0" borderId="0" xfId="2" applyNumberFormat="1" applyFont="1"/>
    <xf numFmtId="4" fontId="17" fillId="0" borderId="0" xfId="2" applyNumberFormat="1" applyFont="1"/>
    <xf numFmtId="0" fontId="8" fillId="0" borderId="2" xfId="2" applyFont="1" applyBorder="1" applyAlignment="1">
      <alignment horizontal="center"/>
    </xf>
    <xf numFmtId="4" fontId="11" fillId="0" borderId="0" xfId="2" applyNumberFormat="1" applyFont="1" applyAlignment="1">
      <alignment horizontal="left" wrapText="1"/>
    </xf>
    <xf numFmtId="4" fontId="8" fillId="0" borderId="2" xfId="2" applyNumberFormat="1" applyFont="1" applyBorder="1" applyAlignment="1">
      <alignment horizontal="left"/>
    </xf>
    <xf numFmtId="0" fontId="8" fillId="0" borderId="2" xfId="2" applyFont="1" applyBorder="1" applyAlignment="1">
      <alignment horizontal="left"/>
    </xf>
    <xf numFmtId="4" fontId="22" fillId="0" borderId="24" xfId="2" applyNumberFormat="1" applyFont="1" applyBorder="1" applyAlignment="1">
      <alignment horizontal="right" vertical="center" wrapText="1"/>
    </xf>
    <xf numFmtId="3" fontId="23" fillId="0" borderId="2" xfId="2" applyNumberFormat="1" applyFont="1" applyBorder="1" applyAlignment="1">
      <alignment horizontal="left"/>
    </xf>
    <xf numFmtId="4" fontId="24" fillId="0" borderId="2" xfId="2" applyNumberFormat="1" applyFont="1" applyBorder="1" applyAlignment="1">
      <alignment horizontal="left"/>
    </xf>
    <xf numFmtId="3" fontId="24" fillId="0" borderId="2" xfId="2" applyNumberFormat="1" applyFont="1" applyBorder="1" applyAlignment="1">
      <alignment horizontal="left"/>
    </xf>
    <xf numFmtId="0" fontId="11" fillId="0" borderId="0" xfId="2" applyFont="1" applyAlignment="1">
      <alignment wrapText="1"/>
    </xf>
    <xf numFmtId="4" fontId="23" fillId="0" borderId="2" xfId="2" applyNumberFormat="1" applyFont="1" applyBorder="1" applyAlignment="1">
      <alignment horizontal="left"/>
    </xf>
    <xf numFmtId="4" fontId="26" fillId="5" borderId="0" xfId="2" applyNumberFormat="1" applyFont="1" applyFill="1" applyAlignment="1">
      <alignment horizontal="center"/>
    </xf>
    <xf numFmtId="0" fontId="0" fillId="0" borderId="0" xfId="0" applyAlignment="1">
      <alignment wrapText="1"/>
    </xf>
    <xf numFmtId="0" fontId="28" fillId="0" borderId="0" xfId="0" applyFont="1"/>
    <xf numFmtId="0" fontId="29" fillId="0" borderId="0" xfId="0" applyFont="1"/>
    <xf numFmtId="14" fontId="30" fillId="3" borderId="0" xfId="0" applyNumberFormat="1" applyFont="1" applyFill="1"/>
    <xf numFmtId="0" fontId="28" fillId="0" borderId="0" xfId="0" applyFont="1" applyAlignment="1">
      <alignment horizontal="right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49" fontId="28" fillId="0" borderId="2" xfId="0" applyNumberFormat="1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2" fontId="31" fillId="0" borderId="2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8" fillId="5" borderId="2" xfId="0" applyFont="1" applyFill="1" applyBorder="1" applyAlignment="1">
      <alignment horizontal="center" vertical="center" wrapText="1"/>
    </xf>
    <xf numFmtId="4" fontId="28" fillId="5" borderId="2" xfId="0" applyNumberFormat="1" applyFont="1" applyFill="1" applyBorder="1" applyAlignment="1">
      <alignment horizontal="center" vertical="center" wrapText="1"/>
    </xf>
    <xf numFmtId="3" fontId="28" fillId="5" borderId="2" xfId="0" applyNumberFormat="1" applyFont="1" applyFill="1" applyBorder="1" applyAlignment="1">
      <alignment vertical="center" wrapText="1"/>
    </xf>
    <xf numFmtId="4" fontId="28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49" fontId="28" fillId="6" borderId="19" xfId="0" applyNumberFormat="1" applyFont="1" applyFill="1" applyBorder="1"/>
    <xf numFmtId="0" fontId="28" fillId="6" borderId="19" xfId="0" applyFont="1" applyFill="1" applyBorder="1" applyAlignment="1">
      <alignment vertical="center" wrapText="1"/>
    </xf>
    <xf numFmtId="0" fontId="28" fillId="6" borderId="12" xfId="0" applyFont="1" applyFill="1" applyBorder="1" applyAlignment="1">
      <alignment vertical="center" wrapText="1"/>
    </xf>
    <xf numFmtId="0" fontId="28" fillId="6" borderId="20" xfId="0" applyFont="1" applyFill="1" applyBorder="1" applyAlignment="1">
      <alignment vertical="center" wrapText="1"/>
    </xf>
    <xf numFmtId="0" fontId="31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32" fillId="6" borderId="0" xfId="0" applyNumberFormat="1" applyFont="1" applyFill="1" applyAlignment="1">
      <alignment horizontal="center" vertical="center"/>
    </xf>
    <xf numFmtId="4" fontId="28" fillId="0" borderId="2" xfId="0" applyNumberFormat="1" applyFont="1" applyBorder="1" applyAlignment="1">
      <alignment wrapText="1"/>
    </xf>
    <xf numFmtId="4" fontId="28" fillId="0" borderId="2" xfId="0" applyNumberFormat="1" applyFont="1" applyBorder="1"/>
    <xf numFmtId="3" fontId="28" fillId="0" borderId="2" xfId="0" applyNumberFormat="1" applyFont="1" applyBorder="1"/>
    <xf numFmtId="0" fontId="0" fillId="6" borderId="12" xfId="0" applyFill="1" applyBorder="1" applyAlignment="1">
      <alignment horizontal="center" wrapText="1"/>
    </xf>
    <xf numFmtId="0" fontId="29" fillId="6" borderId="0" xfId="0" applyFont="1" applyFill="1"/>
    <xf numFmtId="0" fontId="0" fillId="6" borderId="0" xfId="0" applyFill="1"/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0" fillId="6" borderId="2" xfId="0" applyFill="1" applyBorder="1" applyAlignment="1">
      <alignment horizontal="center" vertical="center"/>
    </xf>
    <xf numFmtId="4" fontId="29" fillId="0" borderId="0" xfId="0" applyNumberFormat="1" applyFont="1"/>
    <xf numFmtId="4" fontId="28" fillId="6" borderId="2" xfId="0" applyNumberFormat="1" applyFont="1" applyFill="1" applyBorder="1"/>
    <xf numFmtId="4" fontId="29" fillId="6" borderId="0" xfId="0" applyNumberFormat="1" applyFont="1" applyFill="1"/>
    <xf numFmtId="4" fontId="0" fillId="6" borderId="0" xfId="0" applyNumberFormat="1" applyFill="1"/>
    <xf numFmtId="4" fontId="28" fillId="3" borderId="2" xfId="0" applyNumberFormat="1" applyFont="1" applyFill="1" applyBorder="1"/>
    <xf numFmtId="49" fontId="28" fillId="6" borderId="2" xfId="0" applyNumberFormat="1" applyFont="1" applyFill="1" applyBorder="1"/>
    <xf numFmtId="4" fontId="28" fillId="2" borderId="2" xfId="0" applyNumberFormat="1" applyFont="1" applyFill="1" applyBorder="1"/>
    <xf numFmtId="49" fontId="28" fillId="6" borderId="12" xfId="0" applyNumberFormat="1" applyFont="1" applyFill="1" applyBorder="1"/>
    <xf numFmtId="3" fontId="29" fillId="0" borderId="0" xfId="0" applyNumberFormat="1" applyFont="1"/>
    <xf numFmtId="0" fontId="0" fillId="6" borderId="0" xfId="0" applyFill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 wrapText="1"/>
    </xf>
    <xf numFmtId="164" fontId="28" fillId="0" borderId="0" xfId="1" applyFont="1"/>
    <xf numFmtId="0" fontId="33" fillId="0" borderId="0" xfId="0" applyFont="1"/>
    <xf numFmtId="4" fontId="28" fillId="0" borderId="20" xfId="0" applyNumberFormat="1" applyFont="1" applyBorder="1" applyAlignment="1">
      <alignment wrapText="1"/>
    </xf>
    <xf numFmtId="0" fontId="2" fillId="7" borderId="2" xfId="0" applyFont="1" applyFill="1" applyBorder="1" applyAlignment="1">
      <alignment horizont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3" fontId="28" fillId="5" borderId="2" xfId="0" applyNumberFormat="1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0" fontId="0" fillId="5" borderId="0" xfId="0" applyFill="1"/>
    <xf numFmtId="4" fontId="28" fillId="5" borderId="20" xfId="0" applyNumberFormat="1" applyFont="1" applyFill="1" applyBorder="1" applyAlignment="1">
      <alignment wrapText="1"/>
    </xf>
    <xf numFmtId="4" fontId="13" fillId="5" borderId="2" xfId="0" applyNumberFormat="1" applyFont="1" applyFill="1" applyBorder="1" applyAlignment="1">
      <alignment wrapText="1"/>
    </xf>
    <xf numFmtId="4" fontId="36" fillId="5" borderId="2" xfId="0" applyNumberFormat="1" applyFont="1" applyFill="1" applyBorder="1" applyAlignment="1">
      <alignment wrapText="1"/>
    </xf>
    <xf numFmtId="4" fontId="34" fillId="5" borderId="2" xfId="1" applyNumberFormat="1" applyFont="1" applyFill="1" applyBorder="1" applyAlignment="1">
      <alignment horizontal="center"/>
    </xf>
    <xf numFmtId="4" fontId="35" fillId="5" borderId="2" xfId="0" applyNumberFormat="1" applyFont="1" applyFill="1" applyBorder="1" applyAlignment="1">
      <alignment horizontal="center"/>
    </xf>
    <xf numFmtId="4" fontId="37" fillId="5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0" fillId="5" borderId="0" xfId="0" applyNumberFormat="1" applyFill="1"/>
    <xf numFmtId="49" fontId="28" fillId="0" borderId="0" xfId="0" applyNumberFormat="1" applyFont="1"/>
    <xf numFmtId="4" fontId="28" fillId="0" borderId="0" xfId="0" applyNumberFormat="1" applyFont="1"/>
    <xf numFmtId="4" fontId="29" fillId="0" borderId="0" xfId="0" applyNumberFormat="1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0" fontId="38" fillId="0" borderId="2" xfId="0" applyFont="1" applyBorder="1" applyAlignment="1">
      <alignment horizontal="right" wrapText="1"/>
    </xf>
    <xf numFmtId="0" fontId="34" fillId="0" borderId="2" xfId="0" applyFont="1" applyBorder="1"/>
    <xf numFmtId="3" fontId="34" fillId="0" borderId="2" xfId="0" applyNumberFormat="1" applyFont="1" applyBorder="1"/>
    <xf numFmtId="4" fontId="34" fillId="0" borderId="2" xfId="0" applyNumberFormat="1" applyFont="1" applyBorder="1"/>
    <xf numFmtId="4" fontId="38" fillId="0" borderId="2" xfId="0" applyNumberFormat="1" applyFont="1" applyBorder="1"/>
    <xf numFmtId="2" fontId="28" fillId="0" borderId="2" xfId="0" applyNumberFormat="1" applyFont="1" applyBorder="1"/>
    <xf numFmtId="0" fontId="38" fillId="0" borderId="2" xfId="0" applyFont="1" applyBorder="1"/>
    <xf numFmtId="165" fontId="38" fillId="0" borderId="2" xfId="0" applyNumberFormat="1" applyFont="1" applyBorder="1"/>
    <xf numFmtId="2" fontId="28" fillId="0" borderId="0" xfId="0" applyNumberFormat="1" applyFont="1"/>
    <xf numFmtId="4" fontId="39" fillId="3" borderId="0" xfId="0" applyNumberFormat="1" applyFont="1" applyFill="1" applyAlignment="1">
      <alignment wrapText="1"/>
    </xf>
    <xf numFmtId="0" fontId="29" fillId="0" borderId="2" xfId="0" applyFont="1" applyBorder="1"/>
    <xf numFmtId="0" fontId="23" fillId="0" borderId="2" xfId="0" applyFont="1" applyBorder="1"/>
    <xf numFmtId="4" fontId="23" fillId="0" borderId="2" xfId="0" applyNumberFormat="1" applyFont="1" applyBorder="1"/>
    <xf numFmtId="3" fontId="40" fillId="0" borderId="2" xfId="0" applyNumberFormat="1" applyFont="1" applyBorder="1"/>
    <xf numFmtId="4" fontId="40" fillId="0" borderId="2" xfId="0" applyNumberFormat="1" applyFont="1" applyBorder="1"/>
    <xf numFmtId="0" fontId="25" fillId="4" borderId="1" xfId="2" applyFont="1" applyFill="1" applyBorder="1" applyAlignment="1">
      <alignment horizontal="center"/>
    </xf>
    <xf numFmtId="0" fontId="11" fillId="2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1" fillId="2" borderId="0" xfId="2" applyFont="1" applyFill="1" applyAlignment="1">
      <alignment horizontal="center" wrapText="1"/>
    </xf>
    <xf numFmtId="0" fontId="11" fillId="2" borderId="0" xfId="2" applyFont="1" applyFill="1" applyAlignment="1">
      <alignment horizontal="center"/>
    </xf>
    <xf numFmtId="0" fontId="11" fillId="2" borderId="11" xfId="2" applyFont="1" applyFill="1" applyBorder="1" applyAlignment="1">
      <alignment horizontal="center"/>
    </xf>
    <xf numFmtId="0" fontId="11" fillId="0" borderId="11" xfId="2" applyFont="1" applyBorder="1" applyAlignment="1">
      <alignment horizontal="left"/>
    </xf>
    <xf numFmtId="0" fontId="11" fillId="0" borderId="12" xfId="2" applyFont="1" applyBorder="1" applyAlignment="1">
      <alignment horizontal="center"/>
    </xf>
    <xf numFmtId="0" fontId="11" fillId="0" borderId="0" xfId="2" applyFont="1" applyAlignment="1">
      <alignment horizontal="left" wrapText="1"/>
    </xf>
    <xf numFmtId="0" fontId="11" fillId="0" borderId="25" xfId="2" applyFont="1" applyBorder="1" applyAlignment="1">
      <alignment horizontal="left" wrapText="1"/>
    </xf>
    <xf numFmtId="4" fontId="9" fillId="0" borderId="26" xfId="2" applyNumberFormat="1" applyFont="1" applyBorder="1" applyAlignment="1">
      <alignment horizontal="center" wrapText="1"/>
    </xf>
    <xf numFmtId="0" fontId="9" fillId="0" borderId="27" xfId="2" applyFont="1" applyBorder="1" applyAlignment="1">
      <alignment horizontal="center" wrapText="1"/>
    </xf>
    <xf numFmtId="0" fontId="9" fillId="0" borderId="28" xfId="2" applyFont="1" applyBorder="1" applyAlignment="1">
      <alignment horizontal="center" wrapText="1"/>
    </xf>
    <xf numFmtId="0" fontId="11" fillId="0" borderId="1" xfId="2" applyFont="1" applyBorder="1" applyAlignment="1">
      <alignment horizontal="left" wrapText="1"/>
    </xf>
    <xf numFmtId="0" fontId="11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11" fillId="0" borderId="23" xfId="2" applyFont="1" applyBorder="1" applyAlignment="1">
      <alignment horizontal="left" wrapText="1"/>
    </xf>
    <xf numFmtId="4" fontId="11" fillId="0" borderId="1" xfId="2" applyNumberFormat="1" applyFont="1" applyBorder="1" applyAlignment="1">
      <alignment horizontal="left" wrapText="1"/>
    </xf>
    <xf numFmtId="4" fontId="11" fillId="0" borderId="23" xfId="2" applyNumberFormat="1" applyFont="1" applyBorder="1" applyAlignment="1">
      <alignment horizontal="left" wrapText="1"/>
    </xf>
    <xf numFmtId="0" fontId="11" fillId="0" borderId="2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top" wrapText="1"/>
    </xf>
    <xf numFmtId="0" fontId="11" fillId="0" borderId="12" xfId="2" applyFont="1" applyBorder="1" applyAlignment="1">
      <alignment horizontal="left" vertical="top" wrapText="1"/>
    </xf>
    <xf numFmtId="0" fontId="11" fillId="0" borderId="20" xfId="2" applyFont="1" applyBorder="1" applyAlignment="1">
      <alignment horizontal="left" vertical="top" wrapText="1"/>
    </xf>
    <xf numFmtId="0" fontId="11" fillId="2" borderId="12" xfId="2" applyFont="1" applyFill="1" applyBorder="1" applyAlignment="1">
      <alignment horizontal="left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8" fillId="0" borderId="0" xfId="2" applyFont="1" applyAlignment="1">
      <alignment horizontal="left" vertical="top"/>
    </xf>
    <xf numFmtId="0" fontId="11" fillId="0" borderId="1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wrapText="1"/>
    </xf>
    <xf numFmtId="0" fontId="11" fillId="0" borderId="12" xfId="2" applyFont="1" applyBorder="1" applyAlignment="1">
      <alignment horizontal="center" wrapText="1"/>
    </xf>
    <xf numFmtId="0" fontId="11" fillId="0" borderId="19" xfId="2" applyFont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1" fillId="0" borderId="2" xfId="2" applyFont="1" applyBorder="1" applyAlignment="1">
      <alignment horizontal="center"/>
    </xf>
    <xf numFmtId="0" fontId="11" fillId="0" borderId="0" xfId="2" applyFont="1" applyAlignment="1">
      <alignment horizontal="left" vertical="top"/>
    </xf>
    <xf numFmtId="2" fontId="18" fillId="0" borderId="0" xfId="2" applyNumberFormat="1" applyFont="1" applyAlignment="1">
      <alignment horizontal="left" wrapText="1"/>
    </xf>
    <xf numFmtId="4" fontId="18" fillId="0" borderId="0" xfId="2" applyNumberFormat="1" applyFont="1" applyAlignment="1">
      <alignment horizontal="left" wrapText="1"/>
    </xf>
    <xf numFmtId="49" fontId="11" fillId="2" borderId="0" xfId="2" applyNumberFormat="1" applyFont="1" applyFill="1" applyAlignment="1">
      <alignment horizontal="left"/>
    </xf>
    <xf numFmtId="0" fontId="11" fillId="0" borderId="2" xfId="2" applyFont="1" applyBorder="1" applyAlignment="1">
      <alignment horizontal="center" wrapText="1"/>
    </xf>
    <xf numFmtId="49" fontId="11" fillId="0" borderId="2" xfId="2" applyNumberFormat="1" applyFont="1" applyBorder="1" applyAlignment="1">
      <alignment horizontal="center"/>
    </xf>
    <xf numFmtId="0" fontId="11" fillId="0" borderId="2" xfId="2" applyFont="1" applyBorder="1" applyAlignment="1">
      <alignment horizontal="left" wrapText="1"/>
    </xf>
    <xf numFmtId="49" fontId="11" fillId="0" borderId="0" xfId="2" applyNumberFormat="1" applyFont="1" applyAlignment="1">
      <alignment horizontal="left"/>
    </xf>
    <xf numFmtId="0" fontId="11" fillId="0" borderId="2" xfId="2" applyFont="1" applyBorder="1" applyAlignment="1">
      <alignment horizontal="center" vertical="top"/>
    </xf>
    <xf numFmtId="49" fontId="11" fillId="0" borderId="2" xfId="2" applyNumberFormat="1" applyFont="1" applyBorder="1" applyAlignment="1">
      <alignment horizontal="center" vertical="top"/>
    </xf>
    <xf numFmtId="4" fontId="11" fillId="4" borderId="19" xfId="2" applyNumberFormat="1" applyFont="1" applyFill="1" applyBorder="1" applyAlignment="1">
      <alignment horizontal="center"/>
    </xf>
    <xf numFmtId="4" fontId="11" fillId="4" borderId="12" xfId="2" applyNumberFormat="1" applyFont="1" applyFill="1" applyBorder="1" applyAlignment="1">
      <alignment horizontal="center"/>
    </xf>
    <xf numFmtId="4" fontId="11" fillId="4" borderId="20" xfId="2" applyNumberFormat="1" applyFont="1" applyFill="1" applyBorder="1" applyAlignment="1">
      <alignment horizontal="center"/>
    </xf>
    <xf numFmtId="0" fontId="11" fillId="0" borderId="20" xfId="2" applyFont="1" applyBorder="1" applyAlignment="1">
      <alignment horizontal="center" vertical="center"/>
    </xf>
    <xf numFmtId="0" fontId="11" fillId="4" borderId="19" xfId="2" applyFont="1" applyFill="1" applyBorder="1" applyAlignment="1">
      <alignment horizontal="center" wrapText="1"/>
    </xf>
    <xf numFmtId="0" fontId="11" fillId="4" borderId="12" xfId="2" applyFont="1" applyFill="1" applyBorder="1" applyAlignment="1">
      <alignment horizontal="center" wrapText="1"/>
    </xf>
    <xf numFmtId="0" fontId="11" fillId="4" borderId="20" xfId="2" applyFont="1" applyFill="1" applyBorder="1" applyAlignment="1">
      <alignment horizontal="center" wrapText="1"/>
    </xf>
    <xf numFmtId="49" fontId="11" fillId="4" borderId="19" xfId="2" applyNumberFormat="1" applyFont="1" applyFill="1" applyBorder="1" applyAlignment="1">
      <alignment horizontal="center"/>
    </xf>
    <xf numFmtId="49" fontId="11" fillId="4" borderId="12" xfId="2" applyNumberFormat="1" applyFont="1" applyFill="1" applyBorder="1" applyAlignment="1">
      <alignment horizontal="center"/>
    </xf>
    <xf numFmtId="49" fontId="11" fillId="4" borderId="20" xfId="2" applyNumberFormat="1" applyFont="1" applyFill="1" applyBorder="1" applyAlignment="1">
      <alignment horizontal="center"/>
    </xf>
    <xf numFmtId="0" fontId="11" fillId="4" borderId="12" xfId="2" applyFont="1" applyFill="1" applyBorder="1" applyAlignment="1">
      <alignment horizontal="center"/>
    </xf>
    <xf numFmtId="0" fontId="11" fillId="4" borderId="20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left" vertical="center" wrapText="1"/>
    </xf>
    <xf numFmtId="0" fontId="14" fillId="4" borderId="19" xfId="2" applyFont="1" applyFill="1" applyBorder="1" applyAlignment="1">
      <alignment horizontal="left" wrapText="1"/>
    </xf>
    <xf numFmtId="0" fontId="14" fillId="4" borderId="12" xfId="2" applyFont="1" applyFill="1" applyBorder="1" applyAlignment="1">
      <alignment horizontal="left" wrapText="1"/>
    </xf>
    <xf numFmtId="0" fontId="14" fillId="4" borderId="20" xfId="2" applyFont="1" applyFill="1" applyBorder="1" applyAlignment="1">
      <alignment horizontal="left" wrapText="1"/>
    </xf>
    <xf numFmtId="4" fontId="11" fillId="0" borderId="19" xfId="2" applyNumberFormat="1" applyFont="1" applyBorder="1" applyAlignment="1">
      <alignment horizontal="center"/>
    </xf>
    <xf numFmtId="4" fontId="11" fillId="0" borderId="12" xfId="2" applyNumberFormat="1" applyFont="1" applyBorder="1" applyAlignment="1">
      <alignment horizontal="center"/>
    </xf>
    <xf numFmtId="4" fontId="11" fillId="0" borderId="20" xfId="2" applyNumberFormat="1" applyFont="1" applyBorder="1" applyAlignment="1">
      <alignment horizontal="center"/>
    </xf>
    <xf numFmtId="0" fontId="14" fillId="0" borderId="19" xfId="2" applyFont="1" applyBorder="1" applyAlignment="1">
      <alignment horizontal="left" wrapText="1"/>
    </xf>
    <xf numFmtId="0" fontId="14" fillId="0" borderId="12" xfId="2" applyFont="1" applyBorder="1" applyAlignment="1">
      <alignment horizontal="left" wrapText="1"/>
    </xf>
    <xf numFmtId="0" fontId="14" fillId="0" borderId="20" xfId="2" applyFont="1" applyBorder="1" applyAlignment="1">
      <alignment horizontal="left" wrapText="1"/>
    </xf>
    <xf numFmtId="0" fontId="11" fillId="0" borderId="20" xfId="2" applyFont="1" applyBorder="1" applyAlignment="1">
      <alignment horizontal="center" wrapText="1"/>
    </xf>
    <xf numFmtId="49" fontId="11" fillId="0" borderId="19" xfId="2" applyNumberFormat="1" applyFont="1" applyBorder="1" applyAlignment="1">
      <alignment horizontal="center"/>
    </xf>
    <xf numFmtId="49" fontId="11" fillId="0" borderId="12" xfId="2" applyNumberFormat="1" applyFont="1" applyBorder="1" applyAlignment="1">
      <alignment horizontal="center"/>
    </xf>
    <xf numFmtId="49" fontId="11" fillId="0" borderId="20" xfId="2" applyNumberFormat="1" applyFont="1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5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wrapText="1"/>
    </xf>
    <xf numFmtId="0" fontId="11" fillId="0" borderId="2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 wrapText="1"/>
    </xf>
    <xf numFmtId="49" fontId="11" fillId="0" borderId="17" xfId="2" applyNumberFormat="1" applyFont="1" applyBorder="1" applyAlignment="1">
      <alignment horizontal="center" wrapText="1"/>
    </xf>
    <xf numFmtId="49" fontId="11" fillId="0" borderId="11" xfId="2" applyNumberFormat="1" applyFont="1" applyBorder="1" applyAlignment="1">
      <alignment horizontal="center" wrapText="1"/>
    </xf>
    <xf numFmtId="49" fontId="11" fillId="0" borderId="18" xfId="2" applyNumberFormat="1" applyFont="1" applyBorder="1" applyAlignment="1">
      <alignment horizontal="center" wrapText="1"/>
    </xf>
    <xf numFmtId="49" fontId="11" fillId="0" borderId="21" xfId="2" applyNumberFormat="1" applyFont="1" applyBorder="1" applyAlignment="1">
      <alignment horizontal="center" wrapText="1"/>
    </xf>
    <xf numFmtId="49" fontId="11" fillId="0" borderId="0" xfId="2" applyNumberFormat="1" applyFont="1" applyAlignment="1">
      <alignment horizontal="center" wrapText="1"/>
    </xf>
    <xf numFmtId="49" fontId="11" fillId="0" borderId="16" xfId="2" applyNumberFormat="1" applyFont="1" applyBorder="1" applyAlignment="1">
      <alignment horizontal="center" wrapText="1"/>
    </xf>
    <xf numFmtId="49" fontId="11" fillId="0" borderId="17" xfId="2" applyNumberFormat="1" applyFont="1" applyBorder="1" applyAlignment="1">
      <alignment horizontal="center"/>
    </xf>
    <xf numFmtId="49" fontId="11" fillId="0" borderId="11" xfId="2" applyNumberFormat="1" applyFont="1" applyBorder="1" applyAlignment="1">
      <alignment horizontal="center"/>
    </xf>
    <xf numFmtId="49" fontId="11" fillId="0" borderId="18" xfId="2" applyNumberFormat="1" applyFont="1" applyBorder="1" applyAlignment="1">
      <alignment horizontal="center"/>
    </xf>
    <xf numFmtId="49" fontId="11" fillId="0" borderId="21" xfId="2" applyNumberFormat="1" applyFont="1" applyBorder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16" xfId="2" applyNumberFormat="1" applyFont="1" applyBorder="1" applyAlignment="1">
      <alignment horizontal="center"/>
    </xf>
    <xf numFmtId="0" fontId="11" fillId="0" borderId="21" xfId="2" applyFont="1" applyBorder="1" applyAlignment="1">
      <alignment horizontal="center" vertical="top" wrapText="1"/>
    </xf>
    <xf numFmtId="0" fontId="11" fillId="0" borderId="0" xfId="2" applyFont="1" applyAlignment="1">
      <alignment horizontal="center" vertical="top" wrapText="1"/>
    </xf>
    <xf numFmtId="0" fontId="11" fillId="0" borderId="16" xfId="2" applyFont="1" applyBorder="1" applyAlignment="1">
      <alignment horizontal="center" vertical="top" wrapText="1"/>
    </xf>
    <xf numFmtId="49" fontId="11" fillId="0" borderId="21" xfId="2" applyNumberFormat="1" applyFont="1" applyBorder="1" applyAlignment="1">
      <alignment horizontal="right"/>
    </xf>
    <xf numFmtId="49" fontId="11" fillId="0" borderId="0" xfId="2" applyNumberFormat="1" applyFont="1" applyAlignment="1">
      <alignment horizontal="right"/>
    </xf>
    <xf numFmtId="49" fontId="11" fillId="0" borderId="1" xfId="2" applyNumberFormat="1" applyFont="1" applyBorder="1" applyAlignment="1">
      <alignment horizontal="left"/>
    </xf>
    <xf numFmtId="0" fontId="11" fillId="0" borderId="17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49" fontId="11" fillId="0" borderId="19" xfId="2" applyNumberFormat="1" applyFont="1" applyBorder="1" applyAlignment="1">
      <alignment horizontal="center" wrapText="1"/>
    </xf>
    <xf numFmtId="49" fontId="11" fillId="0" borderId="12" xfId="2" applyNumberFormat="1" applyFont="1" applyBorder="1" applyAlignment="1">
      <alignment horizontal="center" wrapText="1"/>
    </xf>
    <xf numFmtId="49" fontId="11" fillId="0" borderId="20" xfId="2" applyNumberFormat="1" applyFont="1" applyBorder="1" applyAlignment="1">
      <alignment horizontal="center" wrapText="1"/>
    </xf>
    <xf numFmtId="49" fontId="11" fillId="0" borderId="19" xfId="2" applyNumberFormat="1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49" fontId="11" fillId="0" borderId="20" xfId="2" applyNumberFormat="1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0" borderId="1" xfId="2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16" xfId="2" applyFont="1" applyBorder="1" applyAlignment="1">
      <alignment horizontal="right"/>
    </xf>
    <xf numFmtId="49" fontId="11" fillId="0" borderId="17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49" fontId="11" fillId="0" borderId="18" xfId="2" applyNumberFormat="1" applyFont="1" applyBorder="1" applyAlignment="1">
      <alignment horizontal="center" vertical="center"/>
    </xf>
    <xf numFmtId="49" fontId="11" fillId="0" borderId="22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49" fontId="11" fillId="0" borderId="23" xfId="2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2" fontId="18" fillId="3" borderId="0" xfId="2" applyNumberFormat="1" applyFont="1" applyFill="1" applyAlignment="1">
      <alignment horizontal="left" wrapText="1"/>
    </xf>
    <xf numFmtId="49" fontId="18" fillId="3" borderId="0" xfId="2" applyNumberFormat="1" applyFont="1" applyFill="1" applyAlignment="1">
      <alignment horizontal="left"/>
    </xf>
    <xf numFmtId="0" fontId="11" fillId="2" borderId="0" xfId="2" applyFont="1" applyFill="1" applyAlignment="1">
      <alignment horizontal="left" vertical="top"/>
    </xf>
    <xf numFmtId="4" fontId="11" fillId="3" borderId="0" xfId="2" applyNumberFormat="1" applyFont="1" applyFill="1" applyAlignment="1">
      <alignment horizontal="left" wrapText="1"/>
    </xf>
    <xf numFmtId="0" fontId="11" fillId="0" borderId="19" xfId="2" applyFont="1" applyBorder="1" applyAlignment="1">
      <alignment horizontal="left" wrapText="1"/>
    </xf>
    <xf numFmtId="0" fontId="11" fillId="0" borderId="12" xfId="2" applyFont="1" applyBorder="1" applyAlignment="1">
      <alignment horizontal="left" wrapText="1"/>
    </xf>
    <xf numFmtId="0" fontId="11" fillId="0" borderId="20" xfId="2" applyFont="1" applyBorder="1" applyAlignment="1">
      <alignment horizontal="left" wrapText="1"/>
    </xf>
    <xf numFmtId="0" fontId="14" fillId="0" borderId="2" xfId="2" applyFont="1" applyBorder="1" applyAlignment="1">
      <alignment horizontal="center" wrapText="1"/>
    </xf>
    <xf numFmtId="0" fontId="11" fillId="2" borderId="2" xfId="2" applyFont="1" applyFill="1" applyBorder="1" applyAlignment="1">
      <alignment horizontal="center" wrapText="1"/>
    </xf>
    <xf numFmtId="0" fontId="15" fillId="0" borderId="19" xfId="2" applyFont="1" applyBorder="1" applyAlignment="1">
      <alignment horizontal="left" wrapText="1"/>
    </xf>
    <xf numFmtId="0" fontId="15" fillId="0" borderId="12" xfId="2" applyFont="1" applyBorder="1" applyAlignment="1">
      <alignment horizontal="left" wrapText="1"/>
    </xf>
    <xf numFmtId="0" fontId="15" fillId="0" borderId="20" xfId="2" applyFont="1" applyBorder="1" applyAlignment="1">
      <alignment horizontal="left" wrapText="1"/>
    </xf>
    <xf numFmtId="0" fontId="11" fillId="0" borderId="17" xfId="2" applyFont="1" applyBorder="1" applyAlignment="1">
      <alignment horizontal="center" vertical="top" wrapText="1"/>
    </xf>
    <xf numFmtId="0" fontId="11" fillId="0" borderId="11" xfId="2" applyFont="1" applyBorder="1" applyAlignment="1">
      <alignment horizontal="center" vertical="top" wrapText="1"/>
    </xf>
    <xf numFmtId="0" fontId="11" fillId="0" borderId="18" xfId="2" applyFont="1" applyBorder="1" applyAlignment="1">
      <alignment horizontal="center" vertical="top" wrapText="1"/>
    </xf>
    <xf numFmtId="49" fontId="11" fillId="0" borderId="21" xfId="2" applyNumberFormat="1" applyFont="1" applyBorder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49" fontId="11" fillId="0" borderId="16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49" fontId="11" fillId="0" borderId="2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0" borderId="11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4" fillId="0" borderId="0" xfId="2" applyFont="1" applyAlignment="1">
      <alignment horizontal="left" wrapText="1"/>
    </xf>
    <xf numFmtId="49" fontId="4" fillId="0" borderId="7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9" fontId="4" fillId="0" borderId="8" xfId="2" applyNumberFormat="1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10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8" fillId="6" borderId="19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49" fontId="28" fillId="5" borderId="19" xfId="0" applyNumberFormat="1" applyFont="1" applyFill="1" applyBorder="1" applyAlignment="1">
      <alignment horizontal="left"/>
    </xf>
    <xf numFmtId="49" fontId="28" fillId="5" borderId="12" xfId="0" applyNumberFormat="1" applyFont="1" applyFill="1" applyBorder="1" applyAlignment="1">
      <alignment horizontal="left"/>
    </xf>
    <xf numFmtId="49" fontId="28" fillId="5" borderId="20" xfId="0" applyNumberFormat="1" applyFont="1" applyFill="1" applyBorder="1" applyAlignment="1">
      <alignment horizontal="left"/>
    </xf>
    <xf numFmtId="0" fontId="28" fillId="5" borderId="19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8" fillId="5" borderId="19" xfId="0" applyFont="1" applyFill="1" applyBorder="1" applyAlignment="1">
      <alignment horizontal="left" vertical="center" wrapText="1"/>
    </xf>
    <xf numFmtId="0" fontId="28" fillId="5" borderId="12" xfId="0" applyFont="1" applyFill="1" applyBorder="1" applyAlignment="1">
      <alignment horizontal="left" vertical="center" wrapText="1"/>
    </xf>
    <xf numFmtId="0" fontId="28" fillId="5" borderId="20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top" wrapText="1"/>
    </xf>
    <xf numFmtId="0" fontId="28" fillId="0" borderId="30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4" fontId="28" fillId="0" borderId="17" xfId="0" applyNumberFormat="1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</cellXfs>
  <cellStyles count="10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 3" xfId="4" xr:uid="{00000000-0005-0000-0000-000003000000}"/>
    <cellStyle name="Обычный 4" xfId="5" xr:uid="{00000000-0005-0000-0000-000004000000}"/>
    <cellStyle name="Процентный 2 2 2" xfId="6" xr:uid="{00000000-0005-0000-0000-000005000000}"/>
    <cellStyle name="Финансовый" xfId="1" builtinId="3"/>
    <cellStyle name="Финансовый 2" xfId="7" xr:uid="{00000000-0005-0000-0000-000007000000}"/>
    <cellStyle name="Финансовый 3" xfId="8" xr:uid="{00000000-0005-0000-0000-000008000000}"/>
    <cellStyle name="Финансовый 4" xfId="9" xr:uid="{00000000-0005-0000-0000-000009000000}"/>
  </cellStyles>
  <dxfs count="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</sheetPr>
  <dimension ref="A1:IM160"/>
  <sheetViews>
    <sheetView view="pageBreakPreview" topLeftCell="A143" zoomScale="70" zoomScaleSheetLayoutView="70" workbookViewId="0">
      <selection activeCell="HJ150" sqref="HJ150"/>
    </sheetView>
  </sheetViews>
  <sheetFormatPr defaultRowHeight="5.65" customHeight="1" x14ac:dyDescent="0.25"/>
  <cols>
    <col min="1" max="3" width="1" style="19" customWidth="1"/>
    <col min="4" max="4" width="1.5703125" style="19" customWidth="1"/>
    <col min="5" max="7" width="1" style="19" customWidth="1"/>
    <col min="8" max="8" width="2.28515625" style="19" customWidth="1"/>
    <col min="9" max="10" width="1" style="19" customWidth="1"/>
    <col min="11" max="11" width="2.7109375" style="19" customWidth="1"/>
    <col min="12" max="12" width="2.28515625" style="19" customWidth="1"/>
    <col min="13" max="126" width="1" style="19" customWidth="1"/>
    <col min="127" max="127" width="3" style="19" customWidth="1"/>
    <col min="128" max="163" width="1" style="19" customWidth="1"/>
    <col min="164" max="164" width="9.28515625" style="19" customWidth="1"/>
    <col min="165" max="196" width="1" style="19" customWidth="1"/>
    <col min="197" max="197" width="1.7109375" style="19" customWidth="1"/>
    <col min="198" max="201" width="1" style="19" customWidth="1"/>
    <col min="202" max="202" width="2" style="19" customWidth="1"/>
    <col min="203" max="216" width="1" style="19" customWidth="1"/>
    <col min="217" max="217" width="12.42578125" style="19" customWidth="1"/>
    <col min="218" max="218" width="17.85546875" style="19" customWidth="1"/>
    <col min="219" max="219" width="14.85546875" style="19" customWidth="1"/>
    <col min="220" max="220" width="17.7109375" style="20" customWidth="1"/>
    <col min="221" max="221" width="17" style="20" customWidth="1"/>
    <col min="222" max="235" width="9.140625" style="19"/>
    <col min="236" max="236" width="4.5703125" style="21" customWidth="1"/>
    <col min="237" max="237" width="9.140625" style="19"/>
    <col min="238" max="238" width="21.140625" style="19" customWidth="1"/>
    <col min="239" max="16384" width="9.140625" style="19"/>
  </cols>
  <sheetData>
    <row r="1" spans="1:236" s="2" customFormat="1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 t="s">
        <v>0</v>
      </c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L1" s="3"/>
      <c r="HM1" s="3"/>
      <c r="IB1" s="4"/>
    </row>
    <row r="2" spans="1:236" s="2" customFormat="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 t="s">
        <v>1</v>
      </c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L2" s="3"/>
      <c r="HM2" s="3"/>
      <c r="IB2" s="4"/>
    </row>
    <row r="3" spans="1:236" s="6" customFormat="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5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 t="s">
        <v>2</v>
      </c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L3" s="7"/>
      <c r="HM3" s="7"/>
      <c r="IB3" s="8"/>
    </row>
    <row r="4" spans="1:236" s="2" customFormat="1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 t="s">
        <v>3</v>
      </c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L4" s="3"/>
      <c r="HM4" s="3"/>
      <c r="IB4" s="4"/>
    </row>
    <row r="5" spans="1:236" s="10" customFormat="1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9"/>
      <c r="DR5" s="9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9" t="s">
        <v>4</v>
      </c>
      <c r="EV5" s="1"/>
      <c r="EW5" s="1"/>
      <c r="EX5" s="9"/>
      <c r="EY5" s="9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9"/>
      <c r="FN5" s="1"/>
      <c r="FO5" s="1"/>
      <c r="FP5" s="1"/>
      <c r="FQ5" s="1"/>
      <c r="FR5" s="1"/>
      <c r="FS5" s="1"/>
      <c r="FT5" s="1"/>
      <c r="FU5" s="1"/>
      <c r="FV5" s="9"/>
      <c r="FW5" s="9"/>
      <c r="FX5" s="1"/>
      <c r="FY5" s="1"/>
      <c r="FZ5" s="1"/>
      <c r="GA5" s="1"/>
      <c r="GB5" s="1"/>
      <c r="GC5" s="1"/>
      <c r="GD5" s="1"/>
      <c r="GE5" s="1"/>
      <c r="GF5" s="9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9"/>
      <c r="GZ5" s="1"/>
      <c r="HA5" s="1"/>
      <c r="HB5" s="1"/>
      <c r="HC5" s="1"/>
      <c r="HD5" s="1"/>
      <c r="HE5" s="1"/>
      <c r="HF5" s="1"/>
      <c r="HG5" s="1"/>
      <c r="HH5" s="1"/>
      <c r="HI5" s="1"/>
      <c r="HL5" s="11"/>
      <c r="HM5" s="11"/>
      <c r="IB5" s="12"/>
    </row>
    <row r="6" spans="1:236" s="16" customFormat="1" ht="18.75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4"/>
      <c r="DR6" s="14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324"/>
      <c r="EV6" s="324"/>
      <c r="EW6" s="324"/>
      <c r="EX6" s="324"/>
      <c r="EY6" s="324"/>
      <c r="EZ6" s="324"/>
      <c r="FA6" s="324"/>
      <c r="FB6" s="324"/>
      <c r="FC6" s="324"/>
      <c r="FD6" s="324"/>
      <c r="FE6" s="324"/>
      <c r="FF6" s="324"/>
      <c r="FG6" s="324"/>
      <c r="FH6" s="324"/>
      <c r="FI6" s="324"/>
      <c r="FJ6" s="324"/>
      <c r="FK6" s="324"/>
      <c r="FL6" s="324"/>
      <c r="FM6" s="324"/>
      <c r="FN6" s="324"/>
      <c r="FO6" s="15"/>
      <c r="FP6" s="15"/>
      <c r="FQ6" s="15"/>
      <c r="FR6" s="15"/>
      <c r="FS6" s="15"/>
      <c r="FT6" s="15"/>
      <c r="FU6" s="15"/>
      <c r="FV6" s="14"/>
      <c r="FW6" s="14"/>
      <c r="FX6" s="15"/>
      <c r="FY6" s="15"/>
      <c r="FZ6" s="15"/>
      <c r="GA6" s="15"/>
      <c r="GB6" s="15"/>
      <c r="GC6" s="15"/>
      <c r="GD6" s="15"/>
      <c r="GE6" s="15"/>
      <c r="GF6" s="14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4"/>
      <c r="GZ6" s="15"/>
      <c r="HA6" s="15"/>
      <c r="HB6" s="15"/>
      <c r="HC6" s="15"/>
      <c r="HD6" s="15"/>
      <c r="HE6" s="15"/>
      <c r="HF6" s="15"/>
      <c r="HG6" s="15"/>
      <c r="HH6" s="15"/>
      <c r="HI6" s="15"/>
      <c r="HL6" s="17"/>
      <c r="HM6" s="17"/>
      <c r="IB6" s="18"/>
    </row>
    <row r="7" spans="1:236" ht="10.5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</row>
    <row r="8" spans="1:236" s="2" customFormat="1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22"/>
      <c r="DM8" s="22"/>
      <c r="DN8" s="22"/>
      <c r="DO8" s="22"/>
      <c r="DP8" s="1"/>
      <c r="DQ8" s="1"/>
      <c r="DR8" s="1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22"/>
      <c r="ET8" s="22"/>
      <c r="EU8" s="22"/>
      <c r="EV8" s="22"/>
      <c r="EW8" s="1"/>
      <c r="EX8" s="1"/>
      <c r="EY8" s="1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1"/>
      <c r="GI8" s="1"/>
      <c r="GJ8" s="1"/>
      <c r="GK8" s="22"/>
      <c r="GL8" s="22"/>
      <c r="GM8" s="22"/>
      <c r="GN8" s="22"/>
      <c r="GO8" s="9"/>
      <c r="GP8" s="1"/>
      <c r="GQ8" s="1"/>
      <c r="GR8" s="22"/>
      <c r="GS8" s="22"/>
      <c r="GT8" s="22"/>
      <c r="GU8" s="22"/>
      <c r="GV8" s="22"/>
      <c r="GW8" s="22"/>
      <c r="GX8" s="22"/>
      <c r="GY8" s="22"/>
      <c r="GZ8" s="22"/>
      <c r="HA8" s="1"/>
      <c r="HB8" s="1"/>
      <c r="HC8" s="1"/>
      <c r="HD8" s="1"/>
      <c r="HE8" s="1"/>
      <c r="HF8" s="1"/>
      <c r="HG8" s="1"/>
      <c r="HH8" s="1"/>
      <c r="HI8" s="1"/>
      <c r="HL8" s="3"/>
      <c r="HM8" s="3"/>
      <c r="IB8" s="4"/>
    </row>
    <row r="9" spans="1:236" ht="13.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</row>
    <row r="10" spans="1:236" ht="13.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</row>
    <row r="11" spans="1:236" s="24" customFormat="1" ht="17.2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 t="s">
        <v>5</v>
      </c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325"/>
      <c r="DY11" s="325"/>
      <c r="DZ11" s="325"/>
      <c r="EA11" s="325"/>
      <c r="EB11" s="325"/>
      <c r="EC11" s="325"/>
      <c r="ED11" s="325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326"/>
      <c r="EW11" s="326"/>
      <c r="EX11" s="326"/>
      <c r="EY11" s="326"/>
      <c r="EZ11" s="326"/>
      <c r="FA11" s="326"/>
      <c r="FB11" s="326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L11" s="25"/>
      <c r="HM11" s="25"/>
    </row>
    <row r="12" spans="1:236" s="26" customFormat="1" ht="18" customHeight="1" x14ac:dyDescent="0.3">
      <c r="A12" s="155" t="s">
        <v>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L12" s="27"/>
      <c r="HM12" s="27"/>
      <c r="IB12" s="28"/>
    </row>
    <row r="13" spans="1:236" ht="18.7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</row>
    <row r="14" spans="1:236" s="10" customFormat="1" ht="19.5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327" t="s">
        <v>7</v>
      </c>
      <c r="HB14" s="327"/>
      <c r="HC14" s="327"/>
      <c r="HD14" s="327"/>
      <c r="HE14" s="327"/>
      <c r="HF14" s="327"/>
      <c r="HG14" s="327"/>
      <c r="HH14" s="327"/>
      <c r="HI14" s="327"/>
      <c r="HL14" s="11"/>
      <c r="HM14" s="11"/>
      <c r="IB14" s="12"/>
    </row>
    <row r="15" spans="1:236" s="10" customFormat="1" ht="18.75" x14ac:dyDescent="0.3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2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 t="s">
        <v>9</v>
      </c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328" t="s">
        <v>10</v>
      </c>
      <c r="HB15" s="329"/>
      <c r="HC15" s="329"/>
      <c r="HD15" s="329"/>
      <c r="HE15" s="329"/>
      <c r="HF15" s="329"/>
      <c r="HG15" s="329"/>
      <c r="HH15" s="329"/>
      <c r="HI15" s="330"/>
      <c r="HL15" s="11"/>
      <c r="HM15" s="11"/>
      <c r="IB15" s="12"/>
    </row>
    <row r="16" spans="1:236" s="10" customFormat="1" ht="18.75" x14ac:dyDescent="0.3">
      <c r="A16" s="310" t="s">
        <v>11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9" t="s">
        <v>12</v>
      </c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311"/>
      <c r="HB16" s="312"/>
      <c r="HC16" s="312"/>
      <c r="HD16" s="312"/>
      <c r="HE16" s="312"/>
      <c r="HF16" s="312"/>
      <c r="HG16" s="312"/>
      <c r="HH16" s="312"/>
      <c r="HI16" s="313"/>
      <c r="HL16" s="11"/>
      <c r="HM16" s="11"/>
      <c r="IB16" s="12"/>
    </row>
    <row r="17" spans="1:247" s="10" customFormat="1" ht="18.75" x14ac:dyDescent="0.3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  <c r="EQ17" s="314"/>
      <c r="ER17" s="314"/>
      <c r="ES17" s="314"/>
      <c r="ET17" s="314"/>
      <c r="EU17" s="314"/>
      <c r="EV17" s="314"/>
      <c r="EW17" s="314"/>
      <c r="EX17" s="314"/>
      <c r="EY17" s="314"/>
      <c r="EZ17" s="314"/>
      <c r="FA17" s="314"/>
      <c r="FB17" s="314"/>
      <c r="FC17" s="314"/>
      <c r="FD17" s="314"/>
      <c r="FE17" s="314"/>
      <c r="FF17" s="314"/>
      <c r="FG17" s="314"/>
      <c r="FH17" s="314"/>
      <c r="FI17" s="314"/>
      <c r="FJ17" s="314"/>
      <c r="FK17" s="314"/>
      <c r="FL17" s="314"/>
      <c r="FM17" s="314"/>
      <c r="FN17" s="314"/>
      <c r="FO17" s="314"/>
      <c r="FP17" s="314"/>
      <c r="FQ17" s="314"/>
      <c r="FR17" s="314"/>
      <c r="FS17" s="314"/>
      <c r="FT17" s="314"/>
      <c r="FU17" s="314"/>
      <c r="FV17" s="314"/>
      <c r="FW17" s="314"/>
      <c r="FX17" s="314"/>
      <c r="FY17" s="314"/>
      <c r="FZ17" s="314"/>
      <c r="GA17" s="314"/>
      <c r="GB17" s="314"/>
      <c r="GC17" s="314"/>
      <c r="GD17" s="314"/>
      <c r="GE17" s="314"/>
      <c r="GF17" s="314"/>
      <c r="GG17" s="314"/>
      <c r="GH17" s="314"/>
      <c r="GI17" s="314"/>
      <c r="GJ17" s="314"/>
      <c r="GK17" s="314"/>
      <c r="GL17" s="314"/>
      <c r="GM17" s="314"/>
      <c r="GN17" s="9" t="s">
        <v>13</v>
      </c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311"/>
      <c r="HB17" s="312"/>
      <c r="HC17" s="312"/>
      <c r="HD17" s="312"/>
      <c r="HE17" s="312"/>
      <c r="HF17" s="312"/>
      <c r="HG17" s="312"/>
      <c r="HH17" s="312"/>
      <c r="HI17" s="313"/>
      <c r="HL17" s="11"/>
      <c r="HM17" s="11"/>
      <c r="IB17" s="12"/>
    </row>
    <row r="18" spans="1:247" s="10" customFormat="1" ht="51" customHeight="1" x14ac:dyDescent="0.3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2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317" t="s">
        <v>15</v>
      </c>
      <c r="GO18" s="317"/>
      <c r="GP18" s="317"/>
      <c r="GQ18" s="317"/>
      <c r="GR18" s="317"/>
      <c r="GS18" s="317"/>
      <c r="GT18" s="317"/>
      <c r="GU18" s="317"/>
      <c r="GV18" s="317"/>
      <c r="GW18" s="317"/>
      <c r="GX18" s="317"/>
      <c r="GY18" s="317"/>
      <c r="GZ18" s="317"/>
      <c r="HA18" s="318" t="s">
        <v>16</v>
      </c>
      <c r="HB18" s="319"/>
      <c r="HC18" s="319"/>
      <c r="HD18" s="319"/>
      <c r="HE18" s="319"/>
      <c r="HF18" s="319"/>
      <c r="HG18" s="319"/>
      <c r="HH18" s="319"/>
      <c r="HI18" s="320"/>
      <c r="HL18" s="11"/>
      <c r="HM18" s="11"/>
      <c r="IB18" s="12"/>
    </row>
    <row r="19" spans="1:247" s="10" customFormat="1" ht="18.75" x14ac:dyDescent="0.3">
      <c r="A19" s="310" t="s">
        <v>17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10"/>
      <c r="CZ19" s="310"/>
      <c r="DA19" s="310"/>
      <c r="DB19" s="310"/>
      <c r="DC19" s="310"/>
      <c r="DD19" s="310"/>
      <c r="DE19" s="310"/>
      <c r="DF19" s="310"/>
      <c r="DG19" s="310"/>
      <c r="DH19" s="310"/>
      <c r="DI19" s="310"/>
      <c r="DJ19" s="310"/>
      <c r="DK19" s="310"/>
      <c r="DL19" s="310"/>
      <c r="DM19" s="310"/>
      <c r="DN19" s="310"/>
      <c r="DO19" s="310"/>
      <c r="DP19" s="310"/>
      <c r="DQ19" s="310"/>
      <c r="DR19" s="310"/>
      <c r="DS19" s="310"/>
      <c r="DT19" s="310"/>
      <c r="DU19" s="310"/>
      <c r="DV19" s="310"/>
      <c r="DW19" s="310"/>
      <c r="DX19" s="310"/>
      <c r="DY19" s="310"/>
      <c r="DZ19" s="310"/>
      <c r="EA19" s="310"/>
      <c r="EB19" s="310"/>
      <c r="EC19" s="310"/>
      <c r="ED19" s="310"/>
      <c r="EE19" s="310"/>
      <c r="EF19" s="310"/>
      <c r="EG19" s="310"/>
      <c r="EH19" s="310"/>
      <c r="EI19" s="310"/>
      <c r="EJ19" s="310"/>
      <c r="EK19" s="310"/>
      <c r="EL19" s="310"/>
      <c r="EM19" s="310"/>
      <c r="EN19" s="310"/>
      <c r="EO19" s="310"/>
      <c r="EP19" s="310"/>
      <c r="EQ19" s="310"/>
      <c r="ER19" s="310"/>
      <c r="ES19" s="310"/>
      <c r="ET19" s="310"/>
      <c r="EU19" s="310"/>
      <c r="EV19" s="310"/>
      <c r="EW19" s="310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10"/>
      <c r="FL19" s="310"/>
      <c r="FM19" s="310"/>
      <c r="FN19" s="310"/>
      <c r="FO19" s="310"/>
      <c r="FP19" s="310"/>
      <c r="FQ19" s="310"/>
      <c r="FR19" s="310"/>
      <c r="FS19" s="310"/>
      <c r="FT19" s="310"/>
      <c r="FU19" s="310"/>
      <c r="FV19" s="310"/>
      <c r="FW19" s="310"/>
      <c r="FX19" s="310"/>
      <c r="FY19" s="310"/>
      <c r="FZ19" s="310"/>
      <c r="GA19" s="310"/>
      <c r="GB19" s="310"/>
      <c r="GC19" s="310"/>
      <c r="GD19" s="310"/>
      <c r="GE19" s="310"/>
      <c r="GF19" s="310"/>
      <c r="GG19" s="310"/>
      <c r="GH19" s="310"/>
      <c r="GI19" s="310"/>
      <c r="GJ19" s="310"/>
      <c r="GK19" s="310"/>
      <c r="GL19" s="310"/>
      <c r="GM19" s="310"/>
      <c r="GN19" s="9" t="s">
        <v>18</v>
      </c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321" t="s">
        <v>19</v>
      </c>
      <c r="HB19" s="322"/>
      <c r="HC19" s="322"/>
      <c r="HD19" s="322"/>
      <c r="HE19" s="322"/>
      <c r="HF19" s="322"/>
      <c r="HG19" s="322"/>
      <c r="HH19" s="322"/>
      <c r="HI19" s="323"/>
      <c r="HL19" s="11"/>
      <c r="HM19" s="11"/>
      <c r="IB19" s="12"/>
    </row>
    <row r="20" spans="1:247" s="10" customFormat="1" ht="18.75" x14ac:dyDescent="0.3">
      <c r="A20" s="310" t="s">
        <v>20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310"/>
      <c r="DD20" s="310"/>
      <c r="DE20" s="310"/>
      <c r="DF20" s="310"/>
      <c r="DG20" s="310"/>
      <c r="DH20" s="310"/>
      <c r="DI20" s="310"/>
      <c r="DJ20" s="310"/>
      <c r="DK20" s="310"/>
      <c r="DL20" s="310"/>
      <c r="DM20" s="310"/>
      <c r="DN20" s="310"/>
      <c r="DO20" s="310"/>
      <c r="DP20" s="310"/>
      <c r="DQ20" s="310"/>
      <c r="DR20" s="310"/>
      <c r="DS20" s="310"/>
      <c r="DT20" s="310"/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310"/>
      <c r="EQ20" s="310"/>
      <c r="ER20" s="310"/>
      <c r="ES20" s="310"/>
      <c r="ET20" s="310"/>
      <c r="EU20" s="310"/>
      <c r="EV20" s="310"/>
      <c r="EW20" s="310"/>
      <c r="EX20" s="310"/>
      <c r="EY20" s="310"/>
      <c r="EZ20" s="310"/>
      <c r="FA20" s="310"/>
      <c r="FB20" s="310"/>
      <c r="FC20" s="310"/>
      <c r="FD20" s="310"/>
      <c r="FE20" s="310"/>
      <c r="FF20" s="310"/>
      <c r="FG20" s="310"/>
      <c r="FH20" s="310"/>
      <c r="FI20" s="310"/>
      <c r="FJ20" s="310"/>
      <c r="FK20" s="310"/>
      <c r="FL20" s="310"/>
      <c r="FM20" s="310"/>
      <c r="FN20" s="310"/>
      <c r="FO20" s="310"/>
      <c r="FP20" s="310"/>
      <c r="FQ20" s="310"/>
      <c r="FR20" s="310"/>
      <c r="FS20" s="310"/>
      <c r="FT20" s="310"/>
      <c r="FU20" s="310"/>
      <c r="FV20" s="310"/>
      <c r="FW20" s="310"/>
      <c r="FX20" s="310"/>
      <c r="FY20" s="310"/>
      <c r="FZ20" s="310"/>
      <c r="GA20" s="310"/>
      <c r="GB20" s="310"/>
      <c r="GC20" s="310"/>
      <c r="GD20" s="310"/>
      <c r="GE20" s="310"/>
      <c r="GF20" s="310"/>
      <c r="GG20" s="310"/>
      <c r="GH20" s="310"/>
      <c r="GI20" s="310"/>
      <c r="GJ20" s="310"/>
      <c r="GK20" s="310"/>
      <c r="GL20" s="310"/>
      <c r="GM20" s="310"/>
      <c r="GN20" s="9" t="s">
        <v>18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311" t="s">
        <v>21</v>
      </c>
      <c r="HB20" s="312"/>
      <c r="HC20" s="312"/>
      <c r="HD20" s="312"/>
      <c r="HE20" s="312"/>
      <c r="HF20" s="312"/>
      <c r="HG20" s="312"/>
      <c r="HH20" s="312"/>
      <c r="HI20" s="313"/>
      <c r="HJ20" s="30"/>
      <c r="HL20" s="11"/>
      <c r="HM20" s="11"/>
      <c r="IB20" s="12"/>
    </row>
    <row r="21" spans="1:247" s="10" customFormat="1" ht="18.75" x14ac:dyDescent="0.3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4"/>
      <c r="ES21" s="314"/>
      <c r="ET21" s="314"/>
      <c r="EU21" s="314"/>
      <c r="EV21" s="314"/>
      <c r="EW21" s="314"/>
      <c r="EX21" s="314"/>
      <c r="EY21" s="314"/>
      <c r="EZ21" s="314"/>
      <c r="FA21" s="314"/>
      <c r="FB21" s="314"/>
      <c r="FC21" s="314"/>
      <c r="FD21" s="314"/>
      <c r="FE21" s="314"/>
      <c r="FF21" s="314"/>
      <c r="FG21" s="314"/>
      <c r="FH21" s="314"/>
      <c r="FI21" s="314"/>
      <c r="FJ21" s="314"/>
      <c r="FK21" s="314"/>
      <c r="FL21" s="314"/>
      <c r="FM21" s="314"/>
      <c r="FN21" s="314"/>
      <c r="FO21" s="314"/>
      <c r="FP21" s="314"/>
      <c r="FQ21" s="314"/>
      <c r="FR21" s="314"/>
      <c r="FS21" s="314"/>
      <c r="FT21" s="314"/>
      <c r="FU21" s="314"/>
      <c r="FV21" s="314"/>
      <c r="FW21" s="314"/>
      <c r="FX21" s="314"/>
      <c r="FY21" s="314"/>
      <c r="FZ21" s="314"/>
      <c r="GA21" s="314"/>
      <c r="GB21" s="314"/>
      <c r="GC21" s="314"/>
      <c r="GD21" s="314"/>
      <c r="GE21" s="314"/>
      <c r="GF21" s="314"/>
      <c r="GG21" s="314"/>
      <c r="GH21" s="314"/>
      <c r="GI21" s="314"/>
      <c r="GJ21" s="314"/>
      <c r="GK21" s="314"/>
      <c r="GL21" s="314"/>
      <c r="GM21" s="314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311"/>
      <c r="HB21" s="312"/>
      <c r="HC21" s="312"/>
      <c r="HD21" s="312"/>
      <c r="HE21" s="312"/>
      <c r="HF21" s="312"/>
      <c r="HG21" s="312"/>
      <c r="HH21" s="312"/>
      <c r="HI21" s="313"/>
      <c r="HL21" s="11"/>
      <c r="HM21" s="11"/>
      <c r="IB21" s="12"/>
    </row>
    <row r="22" spans="1:247" s="10" customFormat="1" ht="18.75" x14ac:dyDescent="0.3">
      <c r="A22" s="315" t="s">
        <v>22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6" t="s">
        <v>23</v>
      </c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6"/>
      <c r="EV22" s="316"/>
      <c r="EW22" s="316"/>
      <c r="EX22" s="316"/>
      <c r="EY22" s="316"/>
      <c r="EZ22" s="316"/>
      <c r="FA22" s="316"/>
      <c r="FB22" s="316"/>
      <c r="FC22" s="316"/>
      <c r="FD22" s="316"/>
      <c r="FE22" s="316"/>
      <c r="FF22" s="316"/>
      <c r="FG22" s="316"/>
      <c r="FH22" s="316"/>
      <c r="FI22" s="316"/>
      <c r="FJ22" s="316"/>
      <c r="FK22" s="316"/>
      <c r="FL22" s="316"/>
      <c r="FM22" s="316"/>
      <c r="FN22" s="316"/>
      <c r="FO22" s="316"/>
      <c r="FP22" s="316"/>
      <c r="FQ22" s="316"/>
      <c r="FR22" s="316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311"/>
      <c r="HB22" s="312"/>
      <c r="HC22" s="312"/>
      <c r="HD22" s="312"/>
      <c r="HE22" s="312"/>
      <c r="HF22" s="312"/>
      <c r="HG22" s="312"/>
      <c r="HH22" s="312"/>
      <c r="HI22" s="313"/>
      <c r="HL22" s="11"/>
      <c r="HM22" s="11"/>
      <c r="IB22" s="12"/>
    </row>
    <row r="23" spans="1:247" s="10" customFormat="1" ht="18" customHeight="1" thickBot="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304" t="s">
        <v>24</v>
      </c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  <c r="EQ23" s="304"/>
      <c r="ER23" s="304"/>
      <c r="ES23" s="304"/>
      <c r="ET23" s="304"/>
      <c r="EU23" s="304"/>
      <c r="EV23" s="304"/>
      <c r="EW23" s="304"/>
      <c r="EX23" s="304"/>
      <c r="EY23" s="304"/>
      <c r="EZ23" s="304"/>
      <c r="FA23" s="304"/>
      <c r="FB23" s="304"/>
      <c r="FC23" s="304"/>
      <c r="FD23" s="304"/>
      <c r="FE23" s="304"/>
      <c r="FF23" s="304"/>
      <c r="FG23" s="304"/>
      <c r="FH23" s="304"/>
      <c r="FI23" s="304"/>
      <c r="FJ23" s="304"/>
      <c r="FK23" s="304"/>
      <c r="FL23" s="304"/>
      <c r="FM23" s="304"/>
      <c r="FN23" s="304"/>
      <c r="FO23" s="304"/>
      <c r="FP23" s="304"/>
      <c r="FQ23" s="304"/>
      <c r="FR23" s="304"/>
      <c r="FS23" s="304"/>
      <c r="FT23" s="304"/>
      <c r="FU23" s="304"/>
      <c r="FV23" s="304"/>
      <c r="FW23" s="304"/>
      <c r="FX23" s="304"/>
      <c r="FY23" s="304"/>
      <c r="FZ23" s="304"/>
      <c r="GA23" s="304"/>
      <c r="GB23" s="304"/>
      <c r="GC23" s="304"/>
      <c r="GD23" s="304"/>
      <c r="GE23" s="304"/>
      <c r="GF23" s="304"/>
      <c r="GG23" s="304"/>
      <c r="GH23" s="304"/>
      <c r="GI23" s="304"/>
      <c r="GJ23" s="304"/>
      <c r="GK23" s="304"/>
      <c r="GL23" s="304"/>
      <c r="GM23" s="304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305"/>
      <c r="HB23" s="306"/>
      <c r="HC23" s="306"/>
      <c r="HD23" s="306"/>
      <c r="HE23" s="306"/>
      <c r="HF23" s="306"/>
      <c r="HG23" s="306"/>
      <c r="HH23" s="306"/>
      <c r="HI23" s="307"/>
      <c r="HL23" s="11"/>
      <c r="HM23" s="11"/>
      <c r="IB23" s="12"/>
    </row>
    <row r="24" spans="1:247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</row>
    <row r="25" spans="1:247" s="10" customFormat="1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L25" s="11"/>
      <c r="HM25" s="11"/>
      <c r="IB25" s="12"/>
    </row>
    <row r="26" spans="1:247" s="10" customFormat="1" ht="15.75" x14ac:dyDescent="0.25">
      <c r="A26" s="190" t="s">
        <v>25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L26" s="11"/>
      <c r="HM26" s="11"/>
      <c r="IB26" s="12"/>
    </row>
    <row r="27" spans="1:247" s="10" customFormat="1" ht="15.7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08">
        <v>9</v>
      </c>
      <c r="HF27" s="308"/>
      <c r="HG27" s="308"/>
      <c r="HH27" s="308"/>
      <c r="HI27" s="308"/>
      <c r="HL27" s="11"/>
      <c r="HM27" s="11"/>
      <c r="IB27" s="12"/>
      <c r="IM27" s="10">
        <v>0</v>
      </c>
    </row>
    <row r="28" spans="1:247" s="10" customFormat="1" ht="15.75" x14ac:dyDescent="0.25">
      <c r="A28" s="274" t="s">
        <v>26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4"/>
      <c r="ES28" s="274"/>
      <c r="ET28" s="274"/>
      <c r="EU28" s="274"/>
      <c r="EV28" s="274"/>
      <c r="EW28" s="274"/>
      <c r="EX28" s="274"/>
      <c r="EY28" s="274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74"/>
      <c r="FU28" s="274"/>
      <c r="FV28" s="274"/>
      <c r="FW28" s="274"/>
      <c r="FX28" s="274"/>
      <c r="FY28" s="274"/>
      <c r="FZ28" s="274"/>
      <c r="GA28" s="274"/>
      <c r="GB28" s="274"/>
      <c r="GC28" s="274"/>
      <c r="GD28" s="274"/>
      <c r="GE28" s="274"/>
      <c r="GF28" s="274"/>
      <c r="GG28" s="274"/>
      <c r="GH28" s="274"/>
      <c r="GI28" s="274"/>
      <c r="GJ28" s="274"/>
      <c r="GK28" s="274"/>
      <c r="GL28" s="274"/>
      <c r="GM28" s="274"/>
      <c r="GN28" s="274"/>
      <c r="GO28" s="274"/>
      <c r="GP28" s="274"/>
      <c r="GQ28" s="274"/>
      <c r="GR28" s="274"/>
      <c r="GS28" s="274"/>
      <c r="GT28" s="274"/>
      <c r="GU28" s="274"/>
      <c r="GV28" s="274"/>
      <c r="GW28" s="274"/>
      <c r="GX28" s="274"/>
      <c r="GY28" s="274"/>
      <c r="GZ28" s="274"/>
      <c r="HA28" s="274"/>
      <c r="HB28" s="274"/>
      <c r="HC28" s="274"/>
      <c r="HD28" s="274"/>
      <c r="HE28" s="274"/>
      <c r="HF28" s="274"/>
      <c r="HG28" s="274"/>
      <c r="HH28" s="274"/>
      <c r="HI28" s="274"/>
      <c r="HL28" s="11"/>
      <c r="HM28" s="11"/>
      <c r="IB28" s="12"/>
    </row>
    <row r="29" spans="1:247" s="10" customFormat="1" ht="15.7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L29" s="11"/>
      <c r="HM29" s="11"/>
      <c r="IB29" s="12"/>
    </row>
    <row r="30" spans="1:247" s="10" customFormat="1" ht="15.75" x14ac:dyDescent="0.25">
      <c r="A30" s="157" t="s">
        <v>27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275" t="s">
        <v>28</v>
      </c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  <c r="CS30" s="275"/>
      <c r="CT30" s="275"/>
      <c r="CU30" s="275"/>
      <c r="CV30" s="275"/>
      <c r="CW30" s="275"/>
      <c r="CX30" s="275"/>
      <c r="CY30" s="275"/>
      <c r="CZ30" s="275"/>
      <c r="DA30" s="275"/>
      <c r="DB30" s="275"/>
      <c r="DC30" s="275"/>
      <c r="DD30" s="275"/>
      <c r="DE30" s="275"/>
      <c r="DF30" s="275"/>
      <c r="DG30" s="275"/>
      <c r="DH30" s="275"/>
      <c r="DI30" s="275"/>
      <c r="DJ30" s="275"/>
      <c r="DK30" s="275"/>
      <c r="DL30" s="275"/>
      <c r="DM30" s="275"/>
      <c r="DN30" s="275"/>
      <c r="DO30" s="275"/>
      <c r="DP30" s="275"/>
      <c r="DQ30" s="275"/>
      <c r="DR30" s="275"/>
      <c r="DS30" s="275"/>
      <c r="DT30" s="275"/>
      <c r="DU30" s="275"/>
      <c r="DV30" s="275"/>
      <c r="DW30" s="275"/>
      <c r="DX30" s="275"/>
      <c r="DY30" s="275"/>
      <c r="DZ30" s="275"/>
      <c r="EA30" s="275"/>
      <c r="EB30" s="275"/>
      <c r="EC30" s="275"/>
      <c r="ED30" s="275"/>
      <c r="EE30" s="275"/>
      <c r="EF30" s="275"/>
      <c r="EG30" s="275"/>
      <c r="EH30" s="275"/>
      <c r="EI30" s="275"/>
      <c r="EJ30" s="275"/>
      <c r="EK30" s="275"/>
      <c r="EL30" s="275"/>
      <c r="EM30" s="275"/>
      <c r="EN30" s="275"/>
      <c r="EO30" s="275"/>
      <c r="EP30" s="275"/>
      <c r="EQ30" s="275"/>
      <c r="ER30" s="275"/>
      <c r="ES30" s="275"/>
      <c r="ET30" s="275"/>
      <c r="EU30" s="275"/>
      <c r="EV30" s="275"/>
      <c r="EW30" s="275"/>
      <c r="EX30" s="275"/>
      <c r="EY30" s="275"/>
      <c r="EZ30" s="275"/>
      <c r="FA30" s="275"/>
      <c r="FB30" s="275"/>
      <c r="FC30" s="275"/>
      <c r="FD30" s="275"/>
      <c r="FE30" s="275"/>
      <c r="FF30" s="275"/>
      <c r="FG30" s="275"/>
      <c r="FH30" s="275"/>
      <c r="FI30" s="275"/>
      <c r="FJ30" s="275"/>
      <c r="FK30" s="275"/>
      <c r="FL30" s="275"/>
      <c r="FM30" s="275"/>
      <c r="FN30" s="275"/>
      <c r="FO30" s="275"/>
      <c r="FP30" s="276" t="s">
        <v>29</v>
      </c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76"/>
      <c r="GK30" s="276"/>
      <c r="GL30" s="276"/>
      <c r="GM30" s="276"/>
      <c r="GN30" s="276"/>
      <c r="GO30" s="276"/>
      <c r="GP30" s="276"/>
      <c r="GQ30" s="276"/>
      <c r="GR30" s="276"/>
      <c r="GS30" s="276"/>
      <c r="GT30" s="276"/>
      <c r="GU30" s="276"/>
      <c r="GV30" s="276"/>
      <c r="GW30" s="276"/>
      <c r="GX30" s="276"/>
      <c r="GY30" s="276"/>
      <c r="GZ30" s="277"/>
      <c r="HA30" s="309" t="s">
        <v>30</v>
      </c>
      <c r="HB30" s="309"/>
      <c r="HC30" s="309"/>
      <c r="HD30" s="309"/>
      <c r="HE30" s="309"/>
      <c r="HF30" s="309"/>
      <c r="HG30" s="309"/>
      <c r="HH30" s="309"/>
      <c r="HI30" s="309"/>
      <c r="HL30" s="11"/>
      <c r="HM30" s="11"/>
      <c r="IB30" s="12"/>
    </row>
    <row r="31" spans="1:247" s="10" customFormat="1" ht="15.75" x14ac:dyDescent="0.25">
      <c r="A31" s="284" t="s">
        <v>31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5" t="s">
        <v>32</v>
      </c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285"/>
      <c r="DU31" s="285"/>
      <c r="DV31" s="285"/>
      <c r="DW31" s="285"/>
      <c r="DX31" s="285"/>
      <c r="DY31" s="285"/>
      <c r="DZ31" s="285"/>
      <c r="EA31" s="285"/>
      <c r="EB31" s="285"/>
      <c r="EC31" s="285"/>
      <c r="ED31" s="285"/>
      <c r="EE31" s="285"/>
      <c r="EF31" s="285"/>
      <c r="EG31" s="285"/>
      <c r="EH31" s="285"/>
      <c r="EI31" s="285"/>
      <c r="EJ31" s="285"/>
      <c r="EK31" s="285"/>
      <c r="EL31" s="285"/>
      <c r="EM31" s="285"/>
      <c r="EN31" s="285"/>
      <c r="EO31" s="285"/>
      <c r="EP31" s="285"/>
      <c r="EQ31" s="285"/>
      <c r="ER31" s="285"/>
      <c r="ES31" s="285"/>
      <c r="ET31" s="285"/>
      <c r="EU31" s="285"/>
      <c r="EV31" s="285"/>
      <c r="EW31" s="285"/>
      <c r="EX31" s="285"/>
      <c r="EY31" s="285"/>
      <c r="EZ31" s="285"/>
      <c r="FA31" s="285"/>
      <c r="FB31" s="285"/>
      <c r="FC31" s="285"/>
      <c r="FD31" s="285"/>
      <c r="FE31" s="285"/>
      <c r="FF31" s="285"/>
      <c r="FG31" s="285"/>
      <c r="FH31" s="285"/>
      <c r="FI31" s="285"/>
      <c r="FJ31" s="285"/>
      <c r="FK31" s="285"/>
      <c r="FL31" s="285"/>
      <c r="FM31" s="285"/>
      <c r="FN31" s="285"/>
      <c r="FO31" s="285"/>
      <c r="FP31" s="276" t="s">
        <v>33</v>
      </c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76"/>
      <c r="GK31" s="276"/>
      <c r="GL31" s="276"/>
      <c r="GM31" s="276"/>
      <c r="GN31" s="276"/>
      <c r="GO31" s="276"/>
      <c r="GP31" s="276"/>
      <c r="GQ31" s="276"/>
      <c r="GR31" s="276"/>
      <c r="GS31" s="276"/>
      <c r="GT31" s="276"/>
      <c r="GU31" s="276"/>
      <c r="GV31" s="276"/>
      <c r="GW31" s="276"/>
      <c r="GX31" s="276"/>
      <c r="GY31" s="276"/>
      <c r="GZ31" s="277"/>
      <c r="HA31" s="309"/>
      <c r="HB31" s="309"/>
      <c r="HC31" s="309"/>
      <c r="HD31" s="309"/>
      <c r="HE31" s="309"/>
      <c r="HF31" s="309"/>
      <c r="HG31" s="309"/>
      <c r="HH31" s="309"/>
      <c r="HI31" s="309"/>
      <c r="HL31" s="11"/>
      <c r="HM31" s="11"/>
      <c r="IB31" s="12"/>
    </row>
    <row r="32" spans="1:247" s="10" customFormat="1" ht="15.7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L32" s="11"/>
      <c r="HM32" s="11"/>
      <c r="IB32" s="12"/>
    </row>
    <row r="33" spans="1:238" s="10" customFormat="1" ht="15.75" x14ac:dyDescent="0.25">
      <c r="A33" s="32" t="s">
        <v>34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L33" s="11"/>
      <c r="HM33" s="11"/>
      <c r="IB33" s="12"/>
    </row>
    <row r="34" spans="1:238" s="10" customFormat="1" ht="15.75" x14ac:dyDescent="0.25">
      <c r="A34" s="32" t="s">
        <v>35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L34" s="11"/>
      <c r="HM34" s="11"/>
      <c r="IB34" s="12"/>
    </row>
    <row r="35" spans="1:238" s="10" customFormat="1" ht="20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L35" s="11"/>
      <c r="HM35" s="11"/>
      <c r="IB35" s="12"/>
    </row>
    <row r="36" spans="1:238" s="6" customFormat="1" ht="28.5" customHeight="1" x14ac:dyDescent="0.2">
      <c r="A36" s="178" t="s">
        <v>36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43"/>
      <c r="U36" s="178" t="s">
        <v>37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243"/>
      <c r="BE36" s="178" t="s">
        <v>38</v>
      </c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243"/>
      <c r="CC36" s="178" t="s">
        <v>39</v>
      </c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243"/>
      <c r="DD36" s="193" t="s">
        <v>40</v>
      </c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273"/>
      <c r="EH36" s="193" t="s">
        <v>41</v>
      </c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273"/>
      <c r="HL36" s="7"/>
      <c r="HM36" s="7"/>
      <c r="IB36" s="8"/>
    </row>
    <row r="37" spans="1:238" s="6" customFormat="1" ht="24.75" customHeight="1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271"/>
      <c r="U37" s="180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271"/>
      <c r="BE37" s="180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271"/>
      <c r="CC37" s="178" t="s">
        <v>42</v>
      </c>
      <c r="CD37" s="179"/>
      <c r="CE37" s="179"/>
      <c r="CF37" s="179"/>
      <c r="CG37" s="179"/>
      <c r="CH37" s="179"/>
      <c r="CI37" s="179"/>
      <c r="CJ37" s="179"/>
      <c r="CK37" s="179"/>
      <c r="CL37" s="179"/>
      <c r="CM37" s="243"/>
      <c r="CN37" s="178" t="s">
        <v>43</v>
      </c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243"/>
      <c r="DD37" s="262"/>
      <c r="DE37" s="263"/>
      <c r="DF37" s="263"/>
      <c r="DG37" s="263"/>
      <c r="DH37" s="263"/>
      <c r="DI37" s="263"/>
      <c r="DJ37" s="263"/>
      <c r="DK37" s="263"/>
      <c r="DL37" s="263"/>
      <c r="DM37" s="264"/>
      <c r="DN37" s="262"/>
      <c r="DO37" s="263"/>
      <c r="DP37" s="263"/>
      <c r="DQ37" s="263"/>
      <c r="DR37" s="263"/>
      <c r="DS37" s="263"/>
      <c r="DT37" s="263"/>
      <c r="DU37" s="263"/>
      <c r="DV37" s="263"/>
      <c r="DW37" s="264"/>
      <c r="DX37" s="262"/>
      <c r="DY37" s="263"/>
      <c r="DZ37" s="263"/>
      <c r="EA37" s="263"/>
      <c r="EB37" s="263"/>
      <c r="EC37" s="263"/>
      <c r="ED37" s="263"/>
      <c r="EE37" s="263"/>
      <c r="EF37" s="263"/>
      <c r="EG37" s="264"/>
      <c r="EH37" s="265" t="s">
        <v>44</v>
      </c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7"/>
      <c r="FG37" s="268" t="s">
        <v>45</v>
      </c>
      <c r="FH37" s="269"/>
      <c r="FI37" s="269"/>
      <c r="FJ37" s="269"/>
      <c r="FK37" s="269"/>
      <c r="FL37" s="269"/>
      <c r="FM37" s="269"/>
      <c r="FN37" s="269"/>
      <c r="FO37" s="269"/>
      <c r="FP37" s="269"/>
      <c r="FQ37" s="269"/>
      <c r="FR37" s="269"/>
      <c r="FS37" s="269"/>
      <c r="FT37" s="269"/>
      <c r="FU37" s="269"/>
      <c r="FV37" s="269"/>
      <c r="FW37" s="269"/>
      <c r="FX37" s="269"/>
      <c r="FY37" s="269"/>
      <c r="FZ37" s="269"/>
      <c r="GA37" s="269"/>
      <c r="GB37" s="269"/>
      <c r="GC37" s="269"/>
      <c r="GD37" s="269"/>
      <c r="GE37" s="269"/>
      <c r="GF37" s="270"/>
      <c r="GG37" s="265" t="s">
        <v>46</v>
      </c>
      <c r="GH37" s="266"/>
      <c r="GI37" s="266"/>
      <c r="GJ37" s="266"/>
      <c r="GK37" s="266"/>
      <c r="GL37" s="266"/>
      <c r="GM37" s="266"/>
      <c r="GN37" s="266"/>
      <c r="GO37" s="266"/>
      <c r="GP37" s="266"/>
      <c r="GQ37" s="266"/>
      <c r="GR37" s="266"/>
      <c r="GS37" s="266"/>
      <c r="GT37" s="266"/>
      <c r="GU37" s="266"/>
      <c r="GV37" s="266"/>
      <c r="GW37" s="266"/>
      <c r="GX37" s="266"/>
      <c r="GY37" s="266"/>
      <c r="GZ37" s="266"/>
      <c r="HA37" s="266"/>
      <c r="HB37" s="266"/>
      <c r="HC37" s="266"/>
      <c r="HD37" s="267"/>
      <c r="HL37" s="7"/>
      <c r="HM37" s="7"/>
      <c r="IB37" s="8"/>
    </row>
    <row r="38" spans="1:238" s="6" customFormat="1" ht="12.75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271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271"/>
      <c r="BE38" s="180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271"/>
      <c r="CC38" s="180"/>
      <c r="CD38" s="181"/>
      <c r="CE38" s="181"/>
      <c r="CF38" s="181"/>
      <c r="CG38" s="181"/>
      <c r="CH38" s="181"/>
      <c r="CI38" s="181"/>
      <c r="CJ38" s="181"/>
      <c r="CK38" s="181"/>
      <c r="CL38" s="181"/>
      <c r="CM38" s="271"/>
      <c r="CN38" s="180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271"/>
      <c r="DD38" s="259">
        <v>20</v>
      </c>
      <c r="DE38" s="260"/>
      <c r="DF38" s="260"/>
      <c r="DG38" s="261" t="s">
        <v>47</v>
      </c>
      <c r="DH38" s="261"/>
      <c r="DI38" s="261"/>
      <c r="DJ38" s="254" t="s">
        <v>48</v>
      </c>
      <c r="DK38" s="254"/>
      <c r="DL38" s="254"/>
      <c r="DM38" s="255"/>
      <c r="DN38" s="259">
        <v>20</v>
      </c>
      <c r="DO38" s="260"/>
      <c r="DP38" s="260"/>
      <c r="DQ38" s="261" t="s">
        <v>49</v>
      </c>
      <c r="DR38" s="261"/>
      <c r="DS38" s="261"/>
      <c r="DT38" s="254" t="s">
        <v>48</v>
      </c>
      <c r="DU38" s="254"/>
      <c r="DV38" s="254"/>
      <c r="DW38" s="255"/>
      <c r="DX38" s="259">
        <v>20</v>
      </c>
      <c r="DY38" s="260"/>
      <c r="DZ38" s="260"/>
      <c r="EA38" s="261" t="s">
        <v>50</v>
      </c>
      <c r="EB38" s="261"/>
      <c r="EC38" s="261"/>
      <c r="ED38" s="254" t="s">
        <v>48</v>
      </c>
      <c r="EE38" s="254"/>
      <c r="EF38" s="254"/>
      <c r="EG38" s="255"/>
      <c r="EH38" s="278" t="s">
        <v>51</v>
      </c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80"/>
      <c r="EU38" s="244" t="s">
        <v>52</v>
      </c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6"/>
      <c r="FG38" s="278" t="s">
        <v>51</v>
      </c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80"/>
      <c r="FT38" s="244" t="s">
        <v>52</v>
      </c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6"/>
      <c r="GG38" s="278" t="s">
        <v>51</v>
      </c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80"/>
      <c r="GS38" s="244" t="s">
        <v>52</v>
      </c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6"/>
      <c r="HL38" s="7"/>
      <c r="HM38" s="7"/>
      <c r="IB38" s="8"/>
    </row>
    <row r="39" spans="1:238" s="6" customFormat="1" ht="14.25" customHeight="1" x14ac:dyDescent="0.2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271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272"/>
      <c r="BE39" s="182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272"/>
      <c r="CC39" s="180"/>
      <c r="CD39" s="181"/>
      <c r="CE39" s="181"/>
      <c r="CF39" s="181"/>
      <c r="CG39" s="181"/>
      <c r="CH39" s="181"/>
      <c r="CI39" s="181"/>
      <c r="CJ39" s="181"/>
      <c r="CK39" s="181"/>
      <c r="CL39" s="181"/>
      <c r="CM39" s="271"/>
      <c r="CN39" s="182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272"/>
      <c r="DD39" s="256" t="s">
        <v>53</v>
      </c>
      <c r="DE39" s="257"/>
      <c r="DF39" s="257"/>
      <c r="DG39" s="257"/>
      <c r="DH39" s="257"/>
      <c r="DI39" s="257"/>
      <c r="DJ39" s="257"/>
      <c r="DK39" s="257"/>
      <c r="DL39" s="257"/>
      <c r="DM39" s="258"/>
      <c r="DN39" s="256" t="s">
        <v>54</v>
      </c>
      <c r="DO39" s="257"/>
      <c r="DP39" s="257"/>
      <c r="DQ39" s="257"/>
      <c r="DR39" s="257"/>
      <c r="DS39" s="257"/>
      <c r="DT39" s="257"/>
      <c r="DU39" s="257"/>
      <c r="DV39" s="257"/>
      <c r="DW39" s="258"/>
      <c r="DX39" s="256" t="s">
        <v>55</v>
      </c>
      <c r="DY39" s="257"/>
      <c r="DZ39" s="257"/>
      <c r="EA39" s="257"/>
      <c r="EB39" s="257"/>
      <c r="EC39" s="257"/>
      <c r="ED39" s="257"/>
      <c r="EE39" s="257"/>
      <c r="EF39" s="257"/>
      <c r="EG39" s="258"/>
      <c r="EH39" s="301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3"/>
      <c r="EU39" s="247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9"/>
      <c r="FG39" s="301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3"/>
      <c r="FT39" s="247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9"/>
      <c r="GG39" s="301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3"/>
      <c r="GS39" s="247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9"/>
      <c r="HL39" s="7"/>
      <c r="HM39" s="7"/>
      <c r="IB39" s="8"/>
    </row>
    <row r="40" spans="1:238" s="6" customFormat="1" ht="51" customHeight="1" x14ac:dyDescent="0.2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271"/>
      <c r="U40" s="298" t="s">
        <v>56</v>
      </c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300"/>
      <c r="AG40" s="298" t="s">
        <v>57</v>
      </c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300"/>
      <c r="AS40" s="298" t="s">
        <v>58</v>
      </c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300"/>
      <c r="BE40" s="298" t="s">
        <v>59</v>
      </c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300"/>
      <c r="BQ40" s="298" t="s">
        <v>60</v>
      </c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300"/>
      <c r="CC40" s="180"/>
      <c r="CD40" s="181"/>
      <c r="CE40" s="181"/>
      <c r="CF40" s="181"/>
      <c r="CG40" s="181"/>
      <c r="CH40" s="181"/>
      <c r="CI40" s="181"/>
      <c r="CJ40" s="181"/>
      <c r="CK40" s="181"/>
      <c r="CL40" s="181"/>
      <c r="CM40" s="271"/>
      <c r="CN40" s="178" t="s">
        <v>61</v>
      </c>
      <c r="CO40" s="179"/>
      <c r="CP40" s="179"/>
      <c r="CQ40" s="179"/>
      <c r="CR40" s="179"/>
      <c r="CS40" s="179"/>
      <c r="CT40" s="179"/>
      <c r="CU40" s="179"/>
      <c r="CV40" s="179"/>
      <c r="CW40" s="243"/>
      <c r="CX40" s="178" t="s">
        <v>62</v>
      </c>
      <c r="CY40" s="179"/>
      <c r="CZ40" s="179"/>
      <c r="DA40" s="179"/>
      <c r="DB40" s="179"/>
      <c r="DC40" s="243"/>
      <c r="DD40" s="256"/>
      <c r="DE40" s="257"/>
      <c r="DF40" s="257"/>
      <c r="DG40" s="257"/>
      <c r="DH40" s="257"/>
      <c r="DI40" s="257"/>
      <c r="DJ40" s="257"/>
      <c r="DK40" s="257"/>
      <c r="DL40" s="257"/>
      <c r="DM40" s="258"/>
      <c r="DN40" s="256"/>
      <c r="DO40" s="257"/>
      <c r="DP40" s="257"/>
      <c r="DQ40" s="257"/>
      <c r="DR40" s="257"/>
      <c r="DS40" s="257"/>
      <c r="DT40" s="257"/>
      <c r="DU40" s="257"/>
      <c r="DV40" s="257"/>
      <c r="DW40" s="258"/>
      <c r="DX40" s="256"/>
      <c r="DY40" s="257"/>
      <c r="DZ40" s="257"/>
      <c r="EA40" s="257"/>
      <c r="EB40" s="257"/>
      <c r="EC40" s="257"/>
      <c r="ED40" s="257"/>
      <c r="EE40" s="257"/>
      <c r="EF40" s="257"/>
      <c r="EG40" s="258"/>
      <c r="EH40" s="281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3"/>
      <c r="EU40" s="247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9"/>
      <c r="FG40" s="281"/>
      <c r="FH40" s="282"/>
      <c r="FI40" s="282"/>
      <c r="FJ40" s="282"/>
      <c r="FK40" s="282"/>
      <c r="FL40" s="282"/>
      <c r="FM40" s="282"/>
      <c r="FN40" s="282"/>
      <c r="FO40" s="282"/>
      <c r="FP40" s="282"/>
      <c r="FQ40" s="282"/>
      <c r="FR40" s="282"/>
      <c r="FS40" s="283"/>
      <c r="FT40" s="247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9"/>
      <c r="GG40" s="281"/>
      <c r="GH40" s="282"/>
      <c r="GI40" s="282"/>
      <c r="GJ40" s="282"/>
      <c r="GK40" s="282"/>
      <c r="GL40" s="282"/>
      <c r="GM40" s="282"/>
      <c r="GN40" s="282"/>
      <c r="GO40" s="282"/>
      <c r="GP40" s="282"/>
      <c r="GQ40" s="282"/>
      <c r="GR40" s="283"/>
      <c r="GS40" s="247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9"/>
      <c r="HL40" s="7"/>
      <c r="HM40" s="7"/>
      <c r="IB40" s="8"/>
    </row>
    <row r="41" spans="1:238" s="16" customFormat="1" ht="12" customHeight="1" x14ac:dyDescent="0.25">
      <c r="A41" s="197">
        <v>1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242"/>
      <c r="U41" s="197">
        <v>2</v>
      </c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242"/>
      <c r="AG41" s="197">
        <v>3</v>
      </c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242"/>
      <c r="AS41" s="197">
        <v>4</v>
      </c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242"/>
      <c r="BE41" s="197">
        <v>5</v>
      </c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242"/>
      <c r="BQ41" s="197">
        <v>6</v>
      </c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242"/>
      <c r="CC41" s="197">
        <v>7</v>
      </c>
      <c r="CD41" s="198"/>
      <c r="CE41" s="198"/>
      <c r="CF41" s="198"/>
      <c r="CG41" s="198"/>
      <c r="CH41" s="198"/>
      <c r="CI41" s="198"/>
      <c r="CJ41" s="198"/>
      <c r="CK41" s="198"/>
      <c r="CL41" s="198"/>
      <c r="CM41" s="242"/>
      <c r="CN41" s="197">
        <v>8</v>
      </c>
      <c r="CO41" s="198"/>
      <c r="CP41" s="198"/>
      <c r="CQ41" s="198"/>
      <c r="CR41" s="198"/>
      <c r="CS41" s="198"/>
      <c r="CT41" s="198"/>
      <c r="CU41" s="198"/>
      <c r="CV41" s="198"/>
      <c r="CW41" s="242"/>
      <c r="CX41" s="197">
        <v>9</v>
      </c>
      <c r="CY41" s="198"/>
      <c r="CZ41" s="198"/>
      <c r="DA41" s="198"/>
      <c r="DB41" s="198"/>
      <c r="DC41" s="242"/>
      <c r="DD41" s="197">
        <v>10</v>
      </c>
      <c r="DE41" s="198"/>
      <c r="DF41" s="198"/>
      <c r="DG41" s="198"/>
      <c r="DH41" s="198"/>
      <c r="DI41" s="198"/>
      <c r="DJ41" s="198"/>
      <c r="DK41" s="198"/>
      <c r="DL41" s="198"/>
      <c r="DM41" s="242"/>
      <c r="DN41" s="197">
        <v>11</v>
      </c>
      <c r="DO41" s="198"/>
      <c r="DP41" s="198"/>
      <c r="DQ41" s="198"/>
      <c r="DR41" s="198"/>
      <c r="DS41" s="198"/>
      <c r="DT41" s="198"/>
      <c r="DU41" s="198"/>
      <c r="DV41" s="198"/>
      <c r="DW41" s="242"/>
      <c r="DX41" s="197">
        <v>12</v>
      </c>
      <c r="DY41" s="198"/>
      <c r="DZ41" s="198"/>
      <c r="EA41" s="198"/>
      <c r="EB41" s="198"/>
      <c r="EC41" s="198"/>
      <c r="ED41" s="198"/>
      <c r="EE41" s="198"/>
      <c r="EF41" s="198"/>
      <c r="EG41" s="242"/>
      <c r="EH41" s="197">
        <v>13</v>
      </c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242"/>
      <c r="EU41" s="197">
        <v>14</v>
      </c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242"/>
      <c r="FG41" s="197">
        <v>15</v>
      </c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242"/>
      <c r="FT41" s="197">
        <v>16</v>
      </c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242"/>
      <c r="GG41" s="197">
        <v>17</v>
      </c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242"/>
      <c r="GS41" s="197">
        <v>18</v>
      </c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242"/>
      <c r="HL41" s="33">
        <f>DD46+DD47+DD49+DD56</f>
        <v>312</v>
      </c>
      <c r="HM41" s="17"/>
      <c r="IB41" s="18"/>
    </row>
    <row r="42" spans="1:238" s="16" customFormat="1" ht="37.5" hidden="1" customHeight="1" x14ac:dyDescent="0.2">
      <c r="A42" s="235" t="s">
        <v>63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238"/>
      <c r="U42" s="293" t="s">
        <v>64</v>
      </c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04" t="s">
        <v>65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 t="s">
        <v>66</v>
      </c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199" t="s">
        <v>67</v>
      </c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295" t="s">
        <v>68</v>
      </c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7"/>
      <c r="CC42" s="290" t="s">
        <v>69</v>
      </c>
      <c r="CD42" s="291"/>
      <c r="CE42" s="291"/>
      <c r="CF42" s="291"/>
      <c r="CG42" s="291"/>
      <c r="CH42" s="291"/>
      <c r="CI42" s="291"/>
      <c r="CJ42" s="291"/>
      <c r="CK42" s="291"/>
      <c r="CL42" s="291"/>
      <c r="CM42" s="292"/>
      <c r="CN42" s="195" t="s">
        <v>70</v>
      </c>
      <c r="CO42" s="196"/>
      <c r="CP42" s="196"/>
      <c r="CQ42" s="196"/>
      <c r="CR42" s="196"/>
      <c r="CS42" s="196"/>
      <c r="CT42" s="196"/>
      <c r="CU42" s="196"/>
      <c r="CV42" s="196"/>
      <c r="CW42" s="234"/>
      <c r="CX42" s="235" t="s">
        <v>71</v>
      </c>
      <c r="CY42" s="236"/>
      <c r="CZ42" s="236"/>
      <c r="DA42" s="236"/>
      <c r="DB42" s="236"/>
      <c r="DC42" s="237"/>
      <c r="DD42" s="228">
        <v>0</v>
      </c>
      <c r="DE42" s="162"/>
      <c r="DF42" s="162"/>
      <c r="DG42" s="162"/>
      <c r="DH42" s="162"/>
      <c r="DI42" s="162"/>
      <c r="DJ42" s="162"/>
      <c r="DK42" s="162"/>
      <c r="DL42" s="162"/>
      <c r="DM42" s="238"/>
      <c r="DN42" s="228">
        <v>0</v>
      </c>
      <c r="DO42" s="162"/>
      <c r="DP42" s="162"/>
      <c r="DQ42" s="162"/>
      <c r="DR42" s="162"/>
      <c r="DS42" s="162"/>
      <c r="DT42" s="162"/>
      <c r="DU42" s="162"/>
      <c r="DV42" s="162"/>
      <c r="DW42" s="238"/>
      <c r="DX42" s="228">
        <v>0</v>
      </c>
      <c r="DY42" s="162"/>
      <c r="DZ42" s="162"/>
      <c r="EA42" s="162"/>
      <c r="EB42" s="162"/>
      <c r="EC42" s="162"/>
      <c r="ED42" s="162"/>
      <c r="EE42" s="162"/>
      <c r="EF42" s="162"/>
      <c r="EG42" s="238"/>
      <c r="EH42" s="228">
        <v>0</v>
      </c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238"/>
      <c r="EU42" s="228">
        <v>0</v>
      </c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238"/>
      <c r="FG42" s="228">
        <v>0</v>
      </c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238"/>
      <c r="FT42" s="228">
        <v>0</v>
      </c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30"/>
      <c r="GG42" s="228">
        <v>0</v>
      </c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238"/>
      <c r="GS42" s="228">
        <v>0</v>
      </c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238"/>
      <c r="HK42" s="16">
        <v>1</v>
      </c>
      <c r="HL42" s="34"/>
      <c r="HM42" s="34">
        <v>0</v>
      </c>
      <c r="HN42" s="34"/>
      <c r="IB42" s="8">
        <v>1</v>
      </c>
    </row>
    <row r="43" spans="1:238" s="16" customFormat="1" ht="37.5" hidden="1" customHeight="1" x14ac:dyDescent="0.2">
      <c r="A43" s="235" t="s">
        <v>72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7"/>
      <c r="U43" s="293" t="s">
        <v>64</v>
      </c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04" t="s">
        <v>65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 t="s">
        <v>66</v>
      </c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199" t="s">
        <v>67</v>
      </c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290" t="s">
        <v>73</v>
      </c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2"/>
      <c r="CC43" s="290" t="s">
        <v>69</v>
      </c>
      <c r="CD43" s="291"/>
      <c r="CE43" s="291"/>
      <c r="CF43" s="291"/>
      <c r="CG43" s="291"/>
      <c r="CH43" s="291"/>
      <c r="CI43" s="291"/>
      <c r="CJ43" s="291"/>
      <c r="CK43" s="291"/>
      <c r="CL43" s="291"/>
      <c r="CM43" s="292"/>
      <c r="CN43" s="195" t="s">
        <v>70</v>
      </c>
      <c r="CO43" s="196"/>
      <c r="CP43" s="196"/>
      <c r="CQ43" s="196"/>
      <c r="CR43" s="196"/>
      <c r="CS43" s="196"/>
      <c r="CT43" s="196"/>
      <c r="CU43" s="196"/>
      <c r="CV43" s="196"/>
      <c r="CW43" s="234"/>
      <c r="CX43" s="235" t="s">
        <v>71</v>
      </c>
      <c r="CY43" s="236"/>
      <c r="CZ43" s="236"/>
      <c r="DA43" s="236"/>
      <c r="DB43" s="236"/>
      <c r="DC43" s="237"/>
      <c r="DD43" s="228">
        <v>0</v>
      </c>
      <c r="DE43" s="162"/>
      <c r="DF43" s="162"/>
      <c r="DG43" s="162"/>
      <c r="DH43" s="162"/>
      <c r="DI43" s="162"/>
      <c r="DJ43" s="162"/>
      <c r="DK43" s="162"/>
      <c r="DL43" s="162"/>
      <c r="DM43" s="238"/>
      <c r="DN43" s="228">
        <v>0</v>
      </c>
      <c r="DO43" s="162"/>
      <c r="DP43" s="162"/>
      <c r="DQ43" s="162"/>
      <c r="DR43" s="162"/>
      <c r="DS43" s="162"/>
      <c r="DT43" s="162"/>
      <c r="DU43" s="162"/>
      <c r="DV43" s="162"/>
      <c r="DW43" s="238"/>
      <c r="DX43" s="228">
        <v>0</v>
      </c>
      <c r="DY43" s="162"/>
      <c r="DZ43" s="162"/>
      <c r="EA43" s="162"/>
      <c r="EB43" s="162"/>
      <c r="EC43" s="162"/>
      <c r="ED43" s="162"/>
      <c r="EE43" s="162"/>
      <c r="EF43" s="162"/>
      <c r="EG43" s="238"/>
      <c r="EH43" s="228">
        <v>0</v>
      </c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238"/>
      <c r="EU43" s="228">
        <v>0</v>
      </c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238"/>
      <c r="FG43" s="228">
        <v>0</v>
      </c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238"/>
      <c r="FT43" s="228">
        <v>0</v>
      </c>
      <c r="FU43" s="229"/>
      <c r="FV43" s="229"/>
      <c r="FW43" s="229"/>
      <c r="FX43" s="229"/>
      <c r="FY43" s="229"/>
      <c r="FZ43" s="229"/>
      <c r="GA43" s="229"/>
      <c r="GB43" s="229"/>
      <c r="GC43" s="229"/>
      <c r="GD43" s="229"/>
      <c r="GE43" s="229"/>
      <c r="GF43" s="230"/>
      <c r="GG43" s="228">
        <v>0</v>
      </c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238"/>
      <c r="GS43" s="228">
        <v>0</v>
      </c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238"/>
      <c r="HK43" s="16">
        <v>2</v>
      </c>
      <c r="HL43" s="34"/>
      <c r="HM43" s="34"/>
      <c r="HN43" s="34"/>
      <c r="IB43" s="8">
        <v>2</v>
      </c>
    </row>
    <row r="44" spans="1:238" s="16" customFormat="1" ht="37.5" hidden="1" customHeight="1" x14ac:dyDescent="0.2">
      <c r="A44" s="235" t="s">
        <v>74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7"/>
      <c r="U44" s="293" t="s">
        <v>64</v>
      </c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04" t="s">
        <v>65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 t="s">
        <v>75</v>
      </c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199" t="s">
        <v>67</v>
      </c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295" t="s">
        <v>68</v>
      </c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7"/>
      <c r="CC44" s="290" t="s">
        <v>69</v>
      </c>
      <c r="CD44" s="291"/>
      <c r="CE44" s="291"/>
      <c r="CF44" s="291"/>
      <c r="CG44" s="291"/>
      <c r="CH44" s="291"/>
      <c r="CI44" s="291"/>
      <c r="CJ44" s="291"/>
      <c r="CK44" s="291"/>
      <c r="CL44" s="291"/>
      <c r="CM44" s="292"/>
      <c r="CN44" s="195" t="s">
        <v>70</v>
      </c>
      <c r="CO44" s="196"/>
      <c r="CP44" s="196"/>
      <c r="CQ44" s="196"/>
      <c r="CR44" s="196"/>
      <c r="CS44" s="196"/>
      <c r="CT44" s="196"/>
      <c r="CU44" s="196"/>
      <c r="CV44" s="196"/>
      <c r="CW44" s="234"/>
      <c r="CX44" s="235" t="s">
        <v>71</v>
      </c>
      <c r="CY44" s="236"/>
      <c r="CZ44" s="236"/>
      <c r="DA44" s="236"/>
      <c r="DB44" s="236"/>
      <c r="DC44" s="237"/>
      <c r="DD44" s="228">
        <v>0</v>
      </c>
      <c r="DE44" s="162"/>
      <c r="DF44" s="162"/>
      <c r="DG44" s="162"/>
      <c r="DH44" s="162"/>
      <c r="DI44" s="162"/>
      <c r="DJ44" s="162"/>
      <c r="DK44" s="162"/>
      <c r="DL44" s="162"/>
      <c r="DM44" s="238"/>
      <c r="DN44" s="228">
        <v>0</v>
      </c>
      <c r="DO44" s="162"/>
      <c r="DP44" s="162"/>
      <c r="DQ44" s="162"/>
      <c r="DR44" s="162"/>
      <c r="DS44" s="162"/>
      <c r="DT44" s="162"/>
      <c r="DU44" s="162"/>
      <c r="DV44" s="162"/>
      <c r="DW44" s="238"/>
      <c r="DX44" s="228">
        <v>0</v>
      </c>
      <c r="DY44" s="162"/>
      <c r="DZ44" s="162"/>
      <c r="EA44" s="162"/>
      <c r="EB44" s="162"/>
      <c r="EC44" s="162"/>
      <c r="ED44" s="162"/>
      <c r="EE44" s="162"/>
      <c r="EF44" s="162"/>
      <c r="EG44" s="238"/>
      <c r="EH44" s="228">
        <v>0</v>
      </c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238"/>
      <c r="EU44" s="228">
        <v>0</v>
      </c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238"/>
      <c r="FG44" s="228">
        <v>0</v>
      </c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238"/>
      <c r="FT44" s="228">
        <v>0</v>
      </c>
      <c r="FU44" s="229"/>
      <c r="FV44" s="229"/>
      <c r="FW44" s="229"/>
      <c r="FX44" s="229"/>
      <c r="FY44" s="229"/>
      <c r="FZ44" s="229"/>
      <c r="GA44" s="229"/>
      <c r="GB44" s="229"/>
      <c r="GC44" s="229"/>
      <c r="GD44" s="229"/>
      <c r="GE44" s="229"/>
      <c r="GF44" s="230"/>
      <c r="GG44" s="228">
        <v>0</v>
      </c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238"/>
      <c r="GS44" s="228">
        <v>0</v>
      </c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238"/>
      <c r="HK44" s="16">
        <v>3</v>
      </c>
      <c r="HL44" s="34"/>
      <c r="HM44" s="34"/>
      <c r="HN44" s="34"/>
      <c r="IB44" s="8">
        <v>3</v>
      </c>
    </row>
    <row r="45" spans="1:238" s="16" customFormat="1" ht="37.5" hidden="1" customHeight="1" x14ac:dyDescent="0.2">
      <c r="A45" s="235" t="s">
        <v>76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7"/>
      <c r="U45" s="293" t="s">
        <v>64</v>
      </c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04" t="s">
        <v>65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 t="s">
        <v>75</v>
      </c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199" t="s">
        <v>67</v>
      </c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290" t="s">
        <v>73</v>
      </c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2"/>
      <c r="CC45" s="290" t="s">
        <v>69</v>
      </c>
      <c r="CD45" s="291"/>
      <c r="CE45" s="291"/>
      <c r="CF45" s="291"/>
      <c r="CG45" s="291"/>
      <c r="CH45" s="291"/>
      <c r="CI45" s="291"/>
      <c r="CJ45" s="291"/>
      <c r="CK45" s="291"/>
      <c r="CL45" s="291"/>
      <c r="CM45" s="292"/>
      <c r="CN45" s="195" t="s">
        <v>70</v>
      </c>
      <c r="CO45" s="196"/>
      <c r="CP45" s="196"/>
      <c r="CQ45" s="196"/>
      <c r="CR45" s="196"/>
      <c r="CS45" s="196"/>
      <c r="CT45" s="196"/>
      <c r="CU45" s="196"/>
      <c r="CV45" s="196"/>
      <c r="CW45" s="234"/>
      <c r="CX45" s="235" t="s">
        <v>71</v>
      </c>
      <c r="CY45" s="236"/>
      <c r="CZ45" s="236"/>
      <c r="DA45" s="236"/>
      <c r="DB45" s="236"/>
      <c r="DC45" s="237"/>
      <c r="DD45" s="228">
        <v>0</v>
      </c>
      <c r="DE45" s="162"/>
      <c r="DF45" s="162"/>
      <c r="DG45" s="162"/>
      <c r="DH45" s="162"/>
      <c r="DI45" s="162"/>
      <c r="DJ45" s="162"/>
      <c r="DK45" s="162"/>
      <c r="DL45" s="162"/>
      <c r="DM45" s="238"/>
      <c r="DN45" s="228">
        <v>0</v>
      </c>
      <c r="DO45" s="162"/>
      <c r="DP45" s="162"/>
      <c r="DQ45" s="162"/>
      <c r="DR45" s="162"/>
      <c r="DS45" s="162"/>
      <c r="DT45" s="162"/>
      <c r="DU45" s="162"/>
      <c r="DV45" s="162"/>
      <c r="DW45" s="238"/>
      <c r="DX45" s="228">
        <v>0</v>
      </c>
      <c r="DY45" s="162"/>
      <c r="DZ45" s="162"/>
      <c r="EA45" s="162"/>
      <c r="EB45" s="162"/>
      <c r="EC45" s="162"/>
      <c r="ED45" s="162"/>
      <c r="EE45" s="162"/>
      <c r="EF45" s="162"/>
      <c r="EG45" s="238"/>
      <c r="EH45" s="228">
        <v>0</v>
      </c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238"/>
      <c r="EU45" s="228">
        <v>0</v>
      </c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238"/>
      <c r="FG45" s="228">
        <v>0</v>
      </c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238"/>
      <c r="FT45" s="228">
        <v>0</v>
      </c>
      <c r="FU45" s="229"/>
      <c r="FV45" s="229"/>
      <c r="FW45" s="229"/>
      <c r="FX45" s="229"/>
      <c r="FY45" s="229"/>
      <c r="FZ45" s="229"/>
      <c r="GA45" s="229"/>
      <c r="GB45" s="229"/>
      <c r="GC45" s="229"/>
      <c r="GD45" s="229"/>
      <c r="GE45" s="229"/>
      <c r="GF45" s="230"/>
      <c r="GG45" s="228">
        <v>0</v>
      </c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238"/>
      <c r="GS45" s="228">
        <v>0</v>
      </c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238"/>
      <c r="HK45" s="16">
        <v>4</v>
      </c>
      <c r="HL45" s="34"/>
      <c r="HM45" s="34"/>
      <c r="HN45" s="34"/>
      <c r="IB45" s="8">
        <v>4</v>
      </c>
      <c r="ID45" s="33"/>
    </row>
    <row r="46" spans="1:238" s="16" customFormat="1" ht="37.5" customHeight="1" x14ac:dyDescent="0.2">
      <c r="A46" s="235" t="s">
        <v>77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/>
      <c r="U46" s="293" t="s">
        <v>64</v>
      </c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4" t="s">
        <v>64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 t="s">
        <v>66</v>
      </c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199" t="s">
        <v>67</v>
      </c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295" t="s">
        <v>68</v>
      </c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7"/>
      <c r="CC46" s="290" t="s">
        <v>69</v>
      </c>
      <c r="CD46" s="291"/>
      <c r="CE46" s="291"/>
      <c r="CF46" s="291"/>
      <c r="CG46" s="291"/>
      <c r="CH46" s="291"/>
      <c r="CI46" s="291"/>
      <c r="CJ46" s="291"/>
      <c r="CK46" s="291"/>
      <c r="CL46" s="291"/>
      <c r="CM46" s="292"/>
      <c r="CN46" s="195" t="s">
        <v>70</v>
      </c>
      <c r="CO46" s="196"/>
      <c r="CP46" s="196"/>
      <c r="CQ46" s="196"/>
      <c r="CR46" s="196"/>
      <c r="CS46" s="196"/>
      <c r="CT46" s="196"/>
      <c r="CU46" s="196"/>
      <c r="CV46" s="196"/>
      <c r="CW46" s="234"/>
      <c r="CX46" s="235" t="s">
        <v>71</v>
      </c>
      <c r="CY46" s="236"/>
      <c r="CZ46" s="236"/>
      <c r="DA46" s="236"/>
      <c r="DB46" s="236"/>
      <c r="DC46" s="237"/>
      <c r="DD46" s="228">
        <v>1</v>
      </c>
      <c r="DE46" s="162"/>
      <c r="DF46" s="162"/>
      <c r="DG46" s="162"/>
      <c r="DH46" s="162"/>
      <c r="DI46" s="162"/>
      <c r="DJ46" s="162"/>
      <c r="DK46" s="162"/>
      <c r="DL46" s="162"/>
      <c r="DM46" s="238"/>
      <c r="DN46" s="228">
        <v>1</v>
      </c>
      <c r="DO46" s="162"/>
      <c r="DP46" s="162"/>
      <c r="DQ46" s="162"/>
      <c r="DR46" s="162"/>
      <c r="DS46" s="162"/>
      <c r="DT46" s="162"/>
      <c r="DU46" s="162"/>
      <c r="DV46" s="162"/>
      <c r="DW46" s="238"/>
      <c r="DX46" s="228">
        <v>1</v>
      </c>
      <c r="DY46" s="162"/>
      <c r="DZ46" s="162"/>
      <c r="EA46" s="162"/>
      <c r="EB46" s="162"/>
      <c r="EC46" s="162"/>
      <c r="ED46" s="162"/>
      <c r="EE46" s="162"/>
      <c r="EF46" s="162"/>
      <c r="EG46" s="238"/>
      <c r="EH46" s="228">
        <v>16357.29</v>
      </c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238"/>
      <c r="EU46" s="228">
        <v>0</v>
      </c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238"/>
      <c r="FG46" s="228">
        <v>16357.29</v>
      </c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238"/>
      <c r="FT46" s="228">
        <v>0</v>
      </c>
      <c r="FU46" s="229"/>
      <c r="FV46" s="229"/>
      <c r="FW46" s="229"/>
      <c r="FX46" s="229"/>
      <c r="FY46" s="229"/>
      <c r="FZ46" s="229"/>
      <c r="GA46" s="229"/>
      <c r="GB46" s="229"/>
      <c r="GC46" s="229"/>
      <c r="GD46" s="229"/>
      <c r="GE46" s="229"/>
      <c r="GF46" s="230"/>
      <c r="GG46" s="228">
        <v>16357.29</v>
      </c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238"/>
      <c r="GS46" s="228">
        <v>0</v>
      </c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238"/>
      <c r="HK46" s="16">
        <v>5</v>
      </c>
      <c r="HL46" s="34"/>
      <c r="HM46" s="34"/>
      <c r="HN46" s="34"/>
      <c r="IB46" s="8">
        <v>5</v>
      </c>
    </row>
    <row r="47" spans="1:238" s="16" customFormat="1" ht="37.5" customHeight="1" x14ac:dyDescent="0.2">
      <c r="A47" s="235" t="s">
        <v>78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7"/>
      <c r="U47" s="293" t="s">
        <v>64</v>
      </c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4" t="s">
        <v>64</v>
      </c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 t="s">
        <v>66</v>
      </c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199" t="s">
        <v>67</v>
      </c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290" t="s">
        <v>73</v>
      </c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2"/>
      <c r="CC47" s="290" t="s">
        <v>69</v>
      </c>
      <c r="CD47" s="291"/>
      <c r="CE47" s="291"/>
      <c r="CF47" s="291"/>
      <c r="CG47" s="291"/>
      <c r="CH47" s="291"/>
      <c r="CI47" s="291"/>
      <c r="CJ47" s="291"/>
      <c r="CK47" s="291"/>
      <c r="CL47" s="291"/>
      <c r="CM47" s="292"/>
      <c r="CN47" s="195" t="s">
        <v>70</v>
      </c>
      <c r="CO47" s="196"/>
      <c r="CP47" s="196"/>
      <c r="CQ47" s="196"/>
      <c r="CR47" s="196"/>
      <c r="CS47" s="196"/>
      <c r="CT47" s="196"/>
      <c r="CU47" s="196"/>
      <c r="CV47" s="196"/>
      <c r="CW47" s="234"/>
      <c r="CX47" s="235" t="s">
        <v>71</v>
      </c>
      <c r="CY47" s="236"/>
      <c r="CZ47" s="236"/>
      <c r="DA47" s="236"/>
      <c r="DB47" s="236"/>
      <c r="DC47" s="237"/>
      <c r="DD47" s="228">
        <v>25</v>
      </c>
      <c r="DE47" s="162"/>
      <c r="DF47" s="162"/>
      <c r="DG47" s="162"/>
      <c r="DH47" s="162"/>
      <c r="DI47" s="162"/>
      <c r="DJ47" s="162"/>
      <c r="DK47" s="162"/>
      <c r="DL47" s="162"/>
      <c r="DM47" s="238"/>
      <c r="DN47" s="228">
        <v>25</v>
      </c>
      <c r="DO47" s="162"/>
      <c r="DP47" s="162"/>
      <c r="DQ47" s="162"/>
      <c r="DR47" s="162"/>
      <c r="DS47" s="162"/>
      <c r="DT47" s="162"/>
      <c r="DU47" s="162"/>
      <c r="DV47" s="162"/>
      <c r="DW47" s="238"/>
      <c r="DX47" s="228">
        <v>25</v>
      </c>
      <c r="DY47" s="162"/>
      <c r="DZ47" s="162"/>
      <c r="EA47" s="162"/>
      <c r="EB47" s="162"/>
      <c r="EC47" s="162"/>
      <c r="ED47" s="162"/>
      <c r="EE47" s="162"/>
      <c r="EF47" s="162"/>
      <c r="EG47" s="238"/>
      <c r="EH47" s="228">
        <v>1641863</v>
      </c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238"/>
      <c r="EU47" s="228">
        <v>0</v>
      </c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238"/>
      <c r="FG47" s="228">
        <v>1641863</v>
      </c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238"/>
      <c r="FT47" s="228">
        <v>0</v>
      </c>
      <c r="FU47" s="229"/>
      <c r="FV47" s="229"/>
      <c r="FW47" s="229"/>
      <c r="FX47" s="229"/>
      <c r="FY47" s="229"/>
      <c r="FZ47" s="229"/>
      <c r="GA47" s="229"/>
      <c r="GB47" s="229"/>
      <c r="GC47" s="229"/>
      <c r="GD47" s="229"/>
      <c r="GE47" s="229"/>
      <c r="GF47" s="230"/>
      <c r="GG47" s="228">
        <v>1641863</v>
      </c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238"/>
      <c r="GS47" s="228">
        <v>0</v>
      </c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238"/>
      <c r="HK47" s="16">
        <v>6</v>
      </c>
      <c r="HL47" s="34"/>
      <c r="HM47" s="34"/>
      <c r="HN47" s="34"/>
      <c r="IB47" s="8">
        <v>6</v>
      </c>
    </row>
    <row r="48" spans="1:238" s="16" customFormat="1" ht="37.5" hidden="1" customHeight="1" x14ac:dyDescent="0.2">
      <c r="A48" s="235" t="s">
        <v>79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293" t="s">
        <v>64</v>
      </c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4" t="s">
        <v>64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 t="s">
        <v>75</v>
      </c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199" t="s">
        <v>67</v>
      </c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295" t="s">
        <v>68</v>
      </c>
      <c r="BR48" s="296"/>
      <c r="BS48" s="296"/>
      <c r="BT48" s="296"/>
      <c r="BU48" s="296"/>
      <c r="BV48" s="296"/>
      <c r="BW48" s="296"/>
      <c r="BX48" s="296"/>
      <c r="BY48" s="296"/>
      <c r="BZ48" s="296"/>
      <c r="CA48" s="296"/>
      <c r="CB48" s="297"/>
      <c r="CC48" s="290" t="s">
        <v>69</v>
      </c>
      <c r="CD48" s="291"/>
      <c r="CE48" s="291"/>
      <c r="CF48" s="291"/>
      <c r="CG48" s="291"/>
      <c r="CH48" s="291"/>
      <c r="CI48" s="291"/>
      <c r="CJ48" s="291"/>
      <c r="CK48" s="291"/>
      <c r="CL48" s="291"/>
      <c r="CM48" s="292"/>
      <c r="CN48" s="195" t="s">
        <v>70</v>
      </c>
      <c r="CO48" s="196"/>
      <c r="CP48" s="196"/>
      <c r="CQ48" s="196"/>
      <c r="CR48" s="196"/>
      <c r="CS48" s="196"/>
      <c r="CT48" s="196"/>
      <c r="CU48" s="196"/>
      <c r="CV48" s="196"/>
      <c r="CW48" s="234"/>
      <c r="CX48" s="235" t="s">
        <v>71</v>
      </c>
      <c r="CY48" s="236"/>
      <c r="CZ48" s="236"/>
      <c r="DA48" s="236"/>
      <c r="DB48" s="236"/>
      <c r="DC48" s="237"/>
      <c r="DD48" s="228">
        <v>0</v>
      </c>
      <c r="DE48" s="162"/>
      <c r="DF48" s="162"/>
      <c r="DG48" s="162"/>
      <c r="DH48" s="162"/>
      <c r="DI48" s="162"/>
      <c r="DJ48" s="162"/>
      <c r="DK48" s="162"/>
      <c r="DL48" s="162"/>
      <c r="DM48" s="238"/>
      <c r="DN48" s="228">
        <v>0</v>
      </c>
      <c r="DO48" s="162"/>
      <c r="DP48" s="162"/>
      <c r="DQ48" s="162"/>
      <c r="DR48" s="162"/>
      <c r="DS48" s="162"/>
      <c r="DT48" s="162"/>
      <c r="DU48" s="162"/>
      <c r="DV48" s="162"/>
      <c r="DW48" s="238"/>
      <c r="DX48" s="228">
        <v>0</v>
      </c>
      <c r="DY48" s="162"/>
      <c r="DZ48" s="162"/>
      <c r="EA48" s="162"/>
      <c r="EB48" s="162"/>
      <c r="EC48" s="162"/>
      <c r="ED48" s="162"/>
      <c r="EE48" s="162"/>
      <c r="EF48" s="162"/>
      <c r="EG48" s="238"/>
      <c r="EH48" s="228">
        <v>0</v>
      </c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238"/>
      <c r="EU48" s="228">
        <v>0</v>
      </c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238"/>
      <c r="FG48" s="228">
        <v>0</v>
      </c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238"/>
      <c r="FT48" s="228">
        <v>0</v>
      </c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  <c r="GE48" s="229"/>
      <c r="GF48" s="230"/>
      <c r="GG48" s="228">
        <v>0</v>
      </c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238"/>
      <c r="GS48" s="228">
        <v>0</v>
      </c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238"/>
      <c r="HK48" s="16">
        <v>7</v>
      </c>
      <c r="HL48" s="34"/>
      <c r="HM48" s="34"/>
      <c r="HN48" s="34"/>
      <c r="IB48" s="8">
        <v>7</v>
      </c>
    </row>
    <row r="49" spans="1:236" s="16" customFormat="1" ht="37.5" customHeight="1" x14ac:dyDescent="0.2">
      <c r="A49" s="235" t="s">
        <v>80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7"/>
      <c r="U49" s="293" t="s">
        <v>64</v>
      </c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4" t="s">
        <v>64</v>
      </c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 t="s">
        <v>75</v>
      </c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199" t="s">
        <v>67</v>
      </c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290" t="s">
        <v>73</v>
      </c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2"/>
      <c r="CC49" s="290" t="s">
        <v>69</v>
      </c>
      <c r="CD49" s="291"/>
      <c r="CE49" s="291"/>
      <c r="CF49" s="291"/>
      <c r="CG49" s="291"/>
      <c r="CH49" s="291"/>
      <c r="CI49" s="291"/>
      <c r="CJ49" s="291"/>
      <c r="CK49" s="291"/>
      <c r="CL49" s="291"/>
      <c r="CM49" s="292"/>
      <c r="CN49" s="195" t="s">
        <v>70</v>
      </c>
      <c r="CO49" s="196"/>
      <c r="CP49" s="196"/>
      <c r="CQ49" s="196"/>
      <c r="CR49" s="196"/>
      <c r="CS49" s="196"/>
      <c r="CT49" s="196"/>
      <c r="CU49" s="196"/>
      <c r="CV49" s="196"/>
      <c r="CW49" s="234"/>
      <c r="CX49" s="235" t="s">
        <v>71</v>
      </c>
      <c r="CY49" s="236"/>
      <c r="CZ49" s="236"/>
      <c r="DA49" s="236"/>
      <c r="DB49" s="236"/>
      <c r="DC49" s="237"/>
      <c r="DD49" s="228">
        <v>282</v>
      </c>
      <c r="DE49" s="162"/>
      <c r="DF49" s="162"/>
      <c r="DG49" s="162"/>
      <c r="DH49" s="162"/>
      <c r="DI49" s="162"/>
      <c r="DJ49" s="162"/>
      <c r="DK49" s="162"/>
      <c r="DL49" s="162"/>
      <c r="DM49" s="238"/>
      <c r="DN49" s="228">
        <v>282</v>
      </c>
      <c r="DO49" s="162"/>
      <c r="DP49" s="162"/>
      <c r="DQ49" s="162"/>
      <c r="DR49" s="162"/>
      <c r="DS49" s="162"/>
      <c r="DT49" s="162"/>
      <c r="DU49" s="162"/>
      <c r="DV49" s="162"/>
      <c r="DW49" s="238"/>
      <c r="DX49" s="228">
        <v>282</v>
      </c>
      <c r="DY49" s="162"/>
      <c r="DZ49" s="162"/>
      <c r="EA49" s="162"/>
      <c r="EB49" s="162"/>
      <c r="EC49" s="162"/>
      <c r="ED49" s="162"/>
      <c r="EE49" s="162"/>
      <c r="EF49" s="162"/>
      <c r="EG49" s="238"/>
      <c r="EH49" s="228">
        <v>18524631.610000003</v>
      </c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238"/>
      <c r="EU49" s="228">
        <v>0</v>
      </c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238"/>
      <c r="FG49" s="228">
        <v>18524631.610000003</v>
      </c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238"/>
      <c r="FT49" s="228">
        <v>0</v>
      </c>
      <c r="FU49" s="229"/>
      <c r="FV49" s="229"/>
      <c r="FW49" s="229"/>
      <c r="FX49" s="229"/>
      <c r="FY49" s="229"/>
      <c r="FZ49" s="229"/>
      <c r="GA49" s="229"/>
      <c r="GB49" s="229"/>
      <c r="GC49" s="229"/>
      <c r="GD49" s="229"/>
      <c r="GE49" s="229"/>
      <c r="GF49" s="230"/>
      <c r="GG49" s="228">
        <v>18524631.610000003</v>
      </c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238"/>
      <c r="GS49" s="228">
        <v>0</v>
      </c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238"/>
      <c r="HK49" s="16">
        <v>8</v>
      </c>
      <c r="HL49" s="34"/>
      <c r="HM49" s="34"/>
      <c r="HN49" s="34"/>
      <c r="IB49" s="8">
        <v>8</v>
      </c>
    </row>
    <row r="50" spans="1:236" s="16" customFormat="1" ht="37.5" hidden="1" customHeight="1" x14ac:dyDescent="0.2">
      <c r="A50" s="235" t="s">
        <v>81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7"/>
      <c r="U50" s="293" t="s">
        <v>64</v>
      </c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4" t="s">
        <v>64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 t="s">
        <v>75</v>
      </c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199" t="s">
        <v>67</v>
      </c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290" t="s">
        <v>82</v>
      </c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2"/>
      <c r="CC50" s="290" t="s">
        <v>69</v>
      </c>
      <c r="CD50" s="291"/>
      <c r="CE50" s="291"/>
      <c r="CF50" s="291"/>
      <c r="CG50" s="291"/>
      <c r="CH50" s="291"/>
      <c r="CI50" s="291"/>
      <c r="CJ50" s="291"/>
      <c r="CK50" s="291"/>
      <c r="CL50" s="291"/>
      <c r="CM50" s="292"/>
      <c r="CN50" s="195" t="s">
        <v>70</v>
      </c>
      <c r="CO50" s="196"/>
      <c r="CP50" s="196"/>
      <c r="CQ50" s="196"/>
      <c r="CR50" s="196"/>
      <c r="CS50" s="196"/>
      <c r="CT50" s="196"/>
      <c r="CU50" s="196"/>
      <c r="CV50" s="196"/>
      <c r="CW50" s="234"/>
      <c r="CX50" s="235" t="s">
        <v>71</v>
      </c>
      <c r="CY50" s="236"/>
      <c r="CZ50" s="236"/>
      <c r="DA50" s="236"/>
      <c r="DB50" s="236"/>
      <c r="DC50" s="237"/>
      <c r="DD50" s="228">
        <v>0</v>
      </c>
      <c r="DE50" s="162"/>
      <c r="DF50" s="162"/>
      <c r="DG50" s="162"/>
      <c r="DH50" s="162"/>
      <c r="DI50" s="162"/>
      <c r="DJ50" s="162"/>
      <c r="DK50" s="162"/>
      <c r="DL50" s="162"/>
      <c r="DM50" s="238"/>
      <c r="DN50" s="228">
        <v>0</v>
      </c>
      <c r="DO50" s="162"/>
      <c r="DP50" s="162"/>
      <c r="DQ50" s="162"/>
      <c r="DR50" s="162"/>
      <c r="DS50" s="162"/>
      <c r="DT50" s="162"/>
      <c r="DU50" s="162"/>
      <c r="DV50" s="162"/>
      <c r="DW50" s="238"/>
      <c r="DX50" s="228">
        <v>0</v>
      </c>
      <c r="DY50" s="162"/>
      <c r="DZ50" s="162"/>
      <c r="EA50" s="162"/>
      <c r="EB50" s="162"/>
      <c r="EC50" s="162"/>
      <c r="ED50" s="162"/>
      <c r="EE50" s="162"/>
      <c r="EF50" s="162"/>
      <c r="EG50" s="238"/>
      <c r="EH50" s="228">
        <v>0</v>
      </c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238"/>
      <c r="EU50" s="228">
        <v>0</v>
      </c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238"/>
      <c r="FG50" s="228">
        <v>0</v>
      </c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238"/>
      <c r="FT50" s="228">
        <v>0</v>
      </c>
      <c r="FU50" s="229"/>
      <c r="FV50" s="229"/>
      <c r="FW50" s="229"/>
      <c r="FX50" s="229"/>
      <c r="FY50" s="229"/>
      <c r="FZ50" s="229"/>
      <c r="GA50" s="229"/>
      <c r="GB50" s="229"/>
      <c r="GC50" s="229"/>
      <c r="GD50" s="229"/>
      <c r="GE50" s="229"/>
      <c r="GF50" s="230"/>
      <c r="GG50" s="228">
        <v>0</v>
      </c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238"/>
      <c r="GS50" s="228">
        <v>0</v>
      </c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238"/>
      <c r="HK50" s="16">
        <v>9</v>
      </c>
      <c r="HL50" s="34"/>
      <c r="HM50" s="34"/>
      <c r="HN50" s="34"/>
      <c r="IB50" s="8">
        <v>9</v>
      </c>
    </row>
    <row r="51" spans="1:236" s="6" customFormat="1" ht="37.5" hidden="1" customHeight="1" x14ac:dyDescent="0.2">
      <c r="A51" s="235" t="s">
        <v>83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/>
      <c r="U51" s="293" t="s">
        <v>84</v>
      </c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4" t="s">
        <v>65</v>
      </c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 t="s">
        <v>66</v>
      </c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199" t="s">
        <v>67</v>
      </c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295" t="s">
        <v>68</v>
      </c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7"/>
      <c r="CC51" s="290" t="s">
        <v>69</v>
      </c>
      <c r="CD51" s="291"/>
      <c r="CE51" s="291"/>
      <c r="CF51" s="291"/>
      <c r="CG51" s="291"/>
      <c r="CH51" s="291"/>
      <c r="CI51" s="291"/>
      <c r="CJ51" s="291"/>
      <c r="CK51" s="291"/>
      <c r="CL51" s="291"/>
      <c r="CM51" s="292"/>
      <c r="CN51" s="195" t="s">
        <v>70</v>
      </c>
      <c r="CO51" s="196"/>
      <c r="CP51" s="196"/>
      <c r="CQ51" s="196"/>
      <c r="CR51" s="196"/>
      <c r="CS51" s="196"/>
      <c r="CT51" s="196"/>
      <c r="CU51" s="196"/>
      <c r="CV51" s="196"/>
      <c r="CW51" s="234"/>
      <c r="CX51" s="235" t="s">
        <v>71</v>
      </c>
      <c r="CY51" s="236"/>
      <c r="CZ51" s="236"/>
      <c r="DA51" s="236"/>
      <c r="DB51" s="236"/>
      <c r="DC51" s="237"/>
      <c r="DD51" s="228">
        <v>0</v>
      </c>
      <c r="DE51" s="162"/>
      <c r="DF51" s="162"/>
      <c r="DG51" s="162"/>
      <c r="DH51" s="162"/>
      <c r="DI51" s="162"/>
      <c r="DJ51" s="162"/>
      <c r="DK51" s="162"/>
      <c r="DL51" s="162"/>
      <c r="DM51" s="238"/>
      <c r="DN51" s="228">
        <v>0</v>
      </c>
      <c r="DO51" s="162"/>
      <c r="DP51" s="162"/>
      <c r="DQ51" s="162"/>
      <c r="DR51" s="162"/>
      <c r="DS51" s="162"/>
      <c r="DT51" s="162"/>
      <c r="DU51" s="162"/>
      <c r="DV51" s="162"/>
      <c r="DW51" s="238"/>
      <c r="DX51" s="228">
        <v>0</v>
      </c>
      <c r="DY51" s="162"/>
      <c r="DZ51" s="162"/>
      <c r="EA51" s="162"/>
      <c r="EB51" s="162"/>
      <c r="EC51" s="162"/>
      <c r="ED51" s="162"/>
      <c r="EE51" s="162"/>
      <c r="EF51" s="162"/>
      <c r="EG51" s="238"/>
      <c r="EH51" s="228">
        <v>0</v>
      </c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238"/>
      <c r="EU51" s="228">
        <v>0</v>
      </c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238"/>
      <c r="FG51" s="228">
        <v>0</v>
      </c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238"/>
      <c r="FT51" s="228">
        <v>0</v>
      </c>
      <c r="FU51" s="229"/>
      <c r="FV51" s="229"/>
      <c r="FW51" s="229"/>
      <c r="FX51" s="229"/>
      <c r="FY51" s="229"/>
      <c r="FZ51" s="229"/>
      <c r="GA51" s="229"/>
      <c r="GB51" s="229"/>
      <c r="GC51" s="229"/>
      <c r="GD51" s="229"/>
      <c r="GE51" s="229"/>
      <c r="GF51" s="230"/>
      <c r="GG51" s="228">
        <v>0</v>
      </c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238"/>
      <c r="GS51" s="228">
        <v>0</v>
      </c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238"/>
      <c r="HK51" s="16">
        <v>10</v>
      </c>
      <c r="HL51" s="34"/>
      <c r="HM51" s="34"/>
      <c r="HN51" s="34"/>
      <c r="IB51" s="8">
        <v>10</v>
      </c>
    </row>
    <row r="52" spans="1:236" s="6" customFormat="1" ht="37.5" hidden="1" customHeight="1" x14ac:dyDescent="0.2">
      <c r="A52" s="235" t="s">
        <v>85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7"/>
      <c r="U52" s="293" t="s">
        <v>84</v>
      </c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4" t="s">
        <v>65</v>
      </c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 t="s">
        <v>66</v>
      </c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199" t="s">
        <v>67</v>
      </c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290" t="s">
        <v>73</v>
      </c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2"/>
      <c r="CC52" s="290" t="s">
        <v>69</v>
      </c>
      <c r="CD52" s="291"/>
      <c r="CE52" s="291"/>
      <c r="CF52" s="291"/>
      <c r="CG52" s="291"/>
      <c r="CH52" s="291"/>
      <c r="CI52" s="291"/>
      <c r="CJ52" s="291"/>
      <c r="CK52" s="291"/>
      <c r="CL52" s="291"/>
      <c r="CM52" s="292"/>
      <c r="CN52" s="195" t="s">
        <v>70</v>
      </c>
      <c r="CO52" s="196"/>
      <c r="CP52" s="196"/>
      <c r="CQ52" s="196"/>
      <c r="CR52" s="196"/>
      <c r="CS52" s="196"/>
      <c r="CT52" s="196"/>
      <c r="CU52" s="196"/>
      <c r="CV52" s="196"/>
      <c r="CW52" s="234"/>
      <c r="CX52" s="235" t="s">
        <v>71</v>
      </c>
      <c r="CY52" s="236"/>
      <c r="CZ52" s="236"/>
      <c r="DA52" s="236"/>
      <c r="DB52" s="236"/>
      <c r="DC52" s="237"/>
      <c r="DD52" s="228">
        <v>0</v>
      </c>
      <c r="DE52" s="162"/>
      <c r="DF52" s="162"/>
      <c r="DG52" s="162"/>
      <c r="DH52" s="162"/>
      <c r="DI52" s="162"/>
      <c r="DJ52" s="162"/>
      <c r="DK52" s="162"/>
      <c r="DL52" s="162"/>
      <c r="DM52" s="238"/>
      <c r="DN52" s="228">
        <v>0</v>
      </c>
      <c r="DO52" s="162"/>
      <c r="DP52" s="162"/>
      <c r="DQ52" s="162"/>
      <c r="DR52" s="162"/>
      <c r="DS52" s="162"/>
      <c r="DT52" s="162"/>
      <c r="DU52" s="162"/>
      <c r="DV52" s="162"/>
      <c r="DW52" s="238"/>
      <c r="DX52" s="228">
        <v>0</v>
      </c>
      <c r="DY52" s="162"/>
      <c r="DZ52" s="162"/>
      <c r="EA52" s="162"/>
      <c r="EB52" s="162"/>
      <c r="EC52" s="162"/>
      <c r="ED52" s="162"/>
      <c r="EE52" s="162"/>
      <c r="EF52" s="162"/>
      <c r="EG52" s="238"/>
      <c r="EH52" s="228">
        <v>0</v>
      </c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238"/>
      <c r="EU52" s="228">
        <v>0</v>
      </c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238"/>
      <c r="FG52" s="228">
        <v>0</v>
      </c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238"/>
      <c r="FT52" s="228">
        <v>0</v>
      </c>
      <c r="FU52" s="229"/>
      <c r="FV52" s="229"/>
      <c r="FW52" s="229"/>
      <c r="FX52" s="229"/>
      <c r="FY52" s="229"/>
      <c r="FZ52" s="229"/>
      <c r="GA52" s="229"/>
      <c r="GB52" s="229"/>
      <c r="GC52" s="229"/>
      <c r="GD52" s="229"/>
      <c r="GE52" s="229"/>
      <c r="GF52" s="230"/>
      <c r="GG52" s="228">
        <v>0</v>
      </c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238"/>
      <c r="GS52" s="228">
        <v>0</v>
      </c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238"/>
      <c r="HK52" s="16">
        <v>11</v>
      </c>
      <c r="HL52" s="34"/>
      <c r="HM52" s="34"/>
      <c r="HN52" s="34"/>
      <c r="IB52" s="8">
        <v>11</v>
      </c>
    </row>
    <row r="53" spans="1:236" s="6" customFormat="1" ht="37.5" hidden="1" customHeight="1" x14ac:dyDescent="0.2">
      <c r="A53" s="235" t="s">
        <v>86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7"/>
      <c r="U53" s="293" t="s">
        <v>84</v>
      </c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4" t="s">
        <v>87</v>
      </c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 t="s">
        <v>66</v>
      </c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199" t="s">
        <v>67</v>
      </c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295" t="s">
        <v>68</v>
      </c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7"/>
      <c r="CC53" s="290" t="s">
        <v>69</v>
      </c>
      <c r="CD53" s="291"/>
      <c r="CE53" s="291"/>
      <c r="CF53" s="291"/>
      <c r="CG53" s="291"/>
      <c r="CH53" s="291"/>
      <c r="CI53" s="291"/>
      <c r="CJ53" s="291"/>
      <c r="CK53" s="291"/>
      <c r="CL53" s="291"/>
      <c r="CM53" s="292"/>
      <c r="CN53" s="195" t="s">
        <v>70</v>
      </c>
      <c r="CO53" s="196"/>
      <c r="CP53" s="196"/>
      <c r="CQ53" s="196"/>
      <c r="CR53" s="196"/>
      <c r="CS53" s="196"/>
      <c r="CT53" s="196"/>
      <c r="CU53" s="196"/>
      <c r="CV53" s="196"/>
      <c r="CW53" s="234"/>
      <c r="CX53" s="235" t="s">
        <v>71</v>
      </c>
      <c r="CY53" s="236"/>
      <c r="CZ53" s="236"/>
      <c r="DA53" s="236"/>
      <c r="DB53" s="236"/>
      <c r="DC53" s="237"/>
      <c r="DD53" s="228">
        <v>0</v>
      </c>
      <c r="DE53" s="162"/>
      <c r="DF53" s="162"/>
      <c r="DG53" s="162"/>
      <c r="DH53" s="162"/>
      <c r="DI53" s="162"/>
      <c r="DJ53" s="162"/>
      <c r="DK53" s="162"/>
      <c r="DL53" s="162"/>
      <c r="DM53" s="238"/>
      <c r="DN53" s="228">
        <v>0</v>
      </c>
      <c r="DO53" s="162"/>
      <c r="DP53" s="162"/>
      <c r="DQ53" s="162"/>
      <c r="DR53" s="162"/>
      <c r="DS53" s="162"/>
      <c r="DT53" s="162"/>
      <c r="DU53" s="162"/>
      <c r="DV53" s="162"/>
      <c r="DW53" s="238"/>
      <c r="DX53" s="228">
        <v>0</v>
      </c>
      <c r="DY53" s="162"/>
      <c r="DZ53" s="162"/>
      <c r="EA53" s="162"/>
      <c r="EB53" s="162"/>
      <c r="EC53" s="162"/>
      <c r="ED53" s="162"/>
      <c r="EE53" s="162"/>
      <c r="EF53" s="162"/>
      <c r="EG53" s="238"/>
      <c r="EH53" s="228">
        <v>0</v>
      </c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238"/>
      <c r="EU53" s="228">
        <v>0</v>
      </c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238"/>
      <c r="FG53" s="228">
        <v>0</v>
      </c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238"/>
      <c r="FT53" s="228">
        <v>0</v>
      </c>
      <c r="FU53" s="229"/>
      <c r="FV53" s="229"/>
      <c r="FW53" s="229"/>
      <c r="FX53" s="229"/>
      <c r="FY53" s="229"/>
      <c r="FZ53" s="229"/>
      <c r="GA53" s="229"/>
      <c r="GB53" s="229"/>
      <c r="GC53" s="229"/>
      <c r="GD53" s="229"/>
      <c r="GE53" s="229"/>
      <c r="GF53" s="230"/>
      <c r="GG53" s="228">
        <v>0</v>
      </c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238"/>
      <c r="GS53" s="228">
        <v>0</v>
      </c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238"/>
      <c r="HK53" s="16">
        <v>12</v>
      </c>
      <c r="HL53" s="34"/>
      <c r="HM53" s="34"/>
      <c r="HN53" s="34"/>
      <c r="IB53" s="8">
        <v>12</v>
      </c>
    </row>
    <row r="54" spans="1:236" s="6" customFormat="1" ht="37.5" hidden="1" customHeight="1" x14ac:dyDescent="0.2">
      <c r="A54" s="235" t="s">
        <v>88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7"/>
      <c r="U54" s="293" t="s">
        <v>84</v>
      </c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4" t="s">
        <v>87</v>
      </c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 t="s">
        <v>66</v>
      </c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199" t="s">
        <v>67</v>
      </c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290" t="s">
        <v>73</v>
      </c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2"/>
      <c r="CC54" s="290" t="s">
        <v>69</v>
      </c>
      <c r="CD54" s="291"/>
      <c r="CE54" s="291"/>
      <c r="CF54" s="291"/>
      <c r="CG54" s="291"/>
      <c r="CH54" s="291"/>
      <c r="CI54" s="291"/>
      <c r="CJ54" s="291"/>
      <c r="CK54" s="291"/>
      <c r="CL54" s="291"/>
      <c r="CM54" s="292"/>
      <c r="CN54" s="195" t="s">
        <v>70</v>
      </c>
      <c r="CO54" s="196"/>
      <c r="CP54" s="196"/>
      <c r="CQ54" s="196"/>
      <c r="CR54" s="196"/>
      <c r="CS54" s="196"/>
      <c r="CT54" s="196"/>
      <c r="CU54" s="196"/>
      <c r="CV54" s="196"/>
      <c r="CW54" s="234"/>
      <c r="CX54" s="235" t="s">
        <v>71</v>
      </c>
      <c r="CY54" s="236"/>
      <c r="CZ54" s="236"/>
      <c r="DA54" s="236"/>
      <c r="DB54" s="236"/>
      <c r="DC54" s="237"/>
      <c r="DD54" s="228">
        <v>0</v>
      </c>
      <c r="DE54" s="162"/>
      <c r="DF54" s="162"/>
      <c r="DG54" s="162"/>
      <c r="DH54" s="162"/>
      <c r="DI54" s="162"/>
      <c r="DJ54" s="162"/>
      <c r="DK54" s="162"/>
      <c r="DL54" s="162"/>
      <c r="DM54" s="238"/>
      <c r="DN54" s="228">
        <v>0</v>
      </c>
      <c r="DO54" s="162"/>
      <c r="DP54" s="162"/>
      <c r="DQ54" s="162"/>
      <c r="DR54" s="162"/>
      <c r="DS54" s="162"/>
      <c r="DT54" s="162"/>
      <c r="DU54" s="162"/>
      <c r="DV54" s="162"/>
      <c r="DW54" s="238"/>
      <c r="DX54" s="228">
        <v>0</v>
      </c>
      <c r="DY54" s="162"/>
      <c r="DZ54" s="162"/>
      <c r="EA54" s="162"/>
      <c r="EB54" s="162"/>
      <c r="EC54" s="162"/>
      <c r="ED54" s="162"/>
      <c r="EE54" s="162"/>
      <c r="EF54" s="162"/>
      <c r="EG54" s="238"/>
      <c r="EH54" s="228">
        <v>0</v>
      </c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238"/>
      <c r="EU54" s="228">
        <v>0</v>
      </c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238"/>
      <c r="FG54" s="228">
        <v>0</v>
      </c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238"/>
      <c r="FT54" s="228">
        <v>0</v>
      </c>
      <c r="FU54" s="229"/>
      <c r="FV54" s="229"/>
      <c r="FW54" s="229"/>
      <c r="FX54" s="229"/>
      <c r="FY54" s="229"/>
      <c r="FZ54" s="229"/>
      <c r="GA54" s="229"/>
      <c r="GB54" s="229"/>
      <c r="GC54" s="229"/>
      <c r="GD54" s="229"/>
      <c r="GE54" s="229"/>
      <c r="GF54" s="230"/>
      <c r="GG54" s="228">
        <v>0</v>
      </c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238"/>
      <c r="GS54" s="228">
        <v>0</v>
      </c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238"/>
      <c r="HK54" s="16">
        <v>13</v>
      </c>
      <c r="HL54" s="34"/>
      <c r="HM54" s="34"/>
      <c r="HN54" s="34"/>
      <c r="IB54" s="8">
        <v>13</v>
      </c>
    </row>
    <row r="55" spans="1:236" s="6" customFormat="1" ht="37.5" hidden="1" customHeight="1" x14ac:dyDescent="0.2">
      <c r="A55" s="235" t="s">
        <v>89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7"/>
      <c r="U55" s="293" t="s">
        <v>84</v>
      </c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 t="s">
        <v>87</v>
      </c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 t="s">
        <v>75</v>
      </c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199" t="s">
        <v>67</v>
      </c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295" t="s">
        <v>68</v>
      </c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7"/>
      <c r="CC55" s="290" t="s">
        <v>69</v>
      </c>
      <c r="CD55" s="291"/>
      <c r="CE55" s="291"/>
      <c r="CF55" s="291"/>
      <c r="CG55" s="291"/>
      <c r="CH55" s="291"/>
      <c r="CI55" s="291"/>
      <c r="CJ55" s="291"/>
      <c r="CK55" s="291"/>
      <c r="CL55" s="291"/>
      <c r="CM55" s="292"/>
      <c r="CN55" s="195" t="s">
        <v>70</v>
      </c>
      <c r="CO55" s="196"/>
      <c r="CP55" s="196"/>
      <c r="CQ55" s="196"/>
      <c r="CR55" s="196"/>
      <c r="CS55" s="196"/>
      <c r="CT55" s="196"/>
      <c r="CU55" s="196"/>
      <c r="CV55" s="196"/>
      <c r="CW55" s="234"/>
      <c r="CX55" s="235" t="s">
        <v>71</v>
      </c>
      <c r="CY55" s="236"/>
      <c r="CZ55" s="236"/>
      <c r="DA55" s="236"/>
      <c r="DB55" s="236"/>
      <c r="DC55" s="237"/>
      <c r="DD55" s="228">
        <v>0</v>
      </c>
      <c r="DE55" s="162"/>
      <c r="DF55" s="162"/>
      <c r="DG55" s="162"/>
      <c r="DH55" s="162"/>
      <c r="DI55" s="162"/>
      <c r="DJ55" s="162"/>
      <c r="DK55" s="162"/>
      <c r="DL55" s="162"/>
      <c r="DM55" s="238"/>
      <c r="DN55" s="228">
        <v>0</v>
      </c>
      <c r="DO55" s="162"/>
      <c r="DP55" s="162"/>
      <c r="DQ55" s="162"/>
      <c r="DR55" s="162"/>
      <c r="DS55" s="162"/>
      <c r="DT55" s="162"/>
      <c r="DU55" s="162"/>
      <c r="DV55" s="162"/>
      <c r="DW55" s="238"/>
      <c r="DX55" s="228">
        <v>0</v>
      </c>
      <c r="DY55" s="162"/>
      <c r="DZ55" s="162"/>
      <c r="EA55" s="162"/>
      <c r="EB55" s="162"/>
      <c r="EC55" s="162"/>
      <c r="ED55" s="162"/>
      <c r="EE55" s="162"/>
      <c r="EF55" s="162"/>
      <c r="EG55" s="238"/>
      <c r="EH55" s="228">
        <v>0</v>
      </c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238"/>
      <c r="EU55" s="228">
        <v>0</v>
      </c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238"/>
      <c r="FG55" s="228">
        <v>0</v>
      </c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238"/>
      <c r="FT55" s="228">
        <v>0</v>
      </c>
      <c r="FU55" s="229"/>
      <c r="FV55" s="229"/>
      <c r="FW55" s="229"/>
      <c r="FX55" s="229"/>
      <c r="FY55" s="229"/>
      <c r="FZ55" s="229"/>
      <c r="GA55" s="229"/>
      <c r="GB55" s="229"/>
      <c r="GC55" s="229"/>
      <c r="GD55" s="229"/>
      <c r="GE55" s="229"/>
      <c r="GF55" s="230"/>
      <c r="GG55" s="228">
        <v>0</v>
      </c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238"/>
      <c r="GS55" s="228">
        <v>0</v>
      </c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238"/>
      <c r="HK55" s="16">
        <v>14</v>
      </c>
      <c r="HL55" s="34"/>
      <c r="HM55" s="34"/>
      <c r="HN55" s="34"/>
      <c r="IB55" s="8">
        <v>14</v>
      </c>
    </row>
    <row r="56" spans="1:236" s="6" customFormat="1" ht="37.5" customHeight="1" x14ac:dyDescent="0.2">
      <c r="A56" s="235" t="s">
        <v>90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/>
      <c r="U56" s="293" t="s">
        <v>84</v>
      </c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4" t="s">
        <v>87</v>
      </c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 t="s">
        <v>75</v>
      </c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199" t="s">
        <v>67</v>
      </c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290" t="s">
        <v>73</v>
      </c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2"/>
      <c r="CC56" s="290" t="s">
        <v>69</v>
      </c>
      <c r="CD56" s="291"/>
      <c r="CE56" s="291"/>
      <c r="CF56" s="291"/>
      <c r="CG56" s="291"/>
      <c r="CH56" s="291"/>
      <c r="CI56" s="291"/>
      <c r="CJ56" s="291"/>
      <c r="CK56" s="291"/>
      <c r="CL56" s="291"/>
      <c r="CM56" s="292"/>
      <c r="CN56" s="195" t="s">
        <v>70</v>
      </c>
      <c r="CO56" s="196"/>
      <c r="CP56" s="196"/>
      <c r="CQ56" s="196"/>
      <c r="CR56" s="196"/>
      <c r="CS56" s="196"/>
      <c r="CT56" s="196"/>
      <c r="CU56" s="196"/>
      <c r="CV56" s="196"/>
      <c r="CW56" s="234"/>
      <c r="CX56" s="235" t="s">
        <v>71</v>
      </c>
      <c r="CY56" s="236"/>
      <c r="CZ56" s="236"/>
      <c r="DA56" s="236"/>
      <c r="DB56" s="236"/>
      <c r="DC56" s="237"/>
      <c r="DD56" s="228">
        <v>4</v>
      </c>
      <c r="DE56" s="162"/>
      <c r="DF56" s="162"/>
      <c r="DG56" s="162"/>
      <c r="DH56" s="162"/>
      <c r="DI56" s="162"/>
      <c r="DJ56" s="162"/>
      <c r="DK56" s="162"/>
      <c r="DL56" s="162"/>
      <c r="DM56" s="238"/>
      <c r="DN56" s="228">
        <v>4</v>
      </c>
      <c r="DO56" s="162"/>
      <c r="DP56" s="162"/>
      <c r="DQ56" s="162"/>
      <c r="DR56" s="162"/>
      <c r="DS56" s="162"/>
      <c r="DT56" s="162"/>
      <c r="DU56" s="162"/>
      <c r="DV56" s="162"/>
      <c r="DW56" s="238"/>
      <c r="DX56" s="228">
        <v>4</v>
      </c>
      <c r="DY56" s="162"/>
      <c r="DZ56" s="162"/>
      <c r="EA56" s="162"/>
      <c r="EB56" s="162"/>
      <c r="EC56" s="162"/>
      <c r="ED56" s="162"/>
      <c r="EE56" s="162"/>
      <c r="EF56" s="162"/>
      <c r="EG56" s="238"/>
      <c r="EH56" s="228">
        <v>313495.96000000002</v>
      </c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238"/>
      <c r="EU56" s="228">
        <v>0</v>
      </c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238"/>
      <c r="FG56" s="228">
        <v>313495.96000000002</v>
      </c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238"/>
      <c r="FT56" s="228">
        <v>0</v>
      </c>
      <c r="FU56" s="229"/>
      <c r="FV56" s="229"/>
      <c r="FW56" s="229"/>
      <c r="FX56" s="229"/>
      <c r="FY56" s="229"/>
      <c r="FZ56" s="229"/>
      <c r="GA56" s="229"/>
      <c r="GB56" s="229"/>
      <c r="GC56" s="229"/>
      <c r="GD56" s="229"/>
      <c r="GE56" s="229"/>
      <c r="GF56" s="230"/>
      <c r="GG56" s="228">
        <v>313495.96000000002</v>
      </c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238"/>
      <c r="GS56" s="228">
        <v>0</v>
      </c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238"/>
      <c r="HJ56" s="35"/>
      <c r="HK56" s="16">
        <v>15</v>
      </c>
      <c r="HL56" s="34"/>
      <c r="HM56" s="34"/>
      <c r="HN56" s="34"/>
      <c r="IB56" s="8">
        <v>15</v>
      </c>
    </row>
    <row r="57" spans="1:236" s="6" customFormat="1" ht="37.5" hidden="1" customHeight="1" x14ac:dyDescent="0.2">
      <c r="A57" s="235" t="s">
        <v>91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7"/>
      <c r="U57" s="293" t="s">
        <v>84</v>
      </c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 t="s">
        <v>65</v>
      </c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 t="s">
        <v>75</v>
      </c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199" t="s">
        <v>67</v>
      </c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295" t="s">
        <v>68</v>
      </c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7"/>
      <c r="CC57" s="290" t="s">
        <v>69</v>
      </c>
      <c r="CD57" s="291"/>
      <c r="CE57" s="291"/>
      <c r="CF57" s="291"/>
      <c r="CG57" s="291"/>
      <c r="CH57" s="291"/>
      <c r="CI57" s="291"/>
      <c r="CJ57" s="291"/>
      <c r="CK57" s="291"/>
      <c r="CL57" s="291"/>
      <c r="CM57" s="292"/>
      <c r="CN57" s="195" t="s">
        <v>70</v>
      </c>
      <c r="CO57" s="196"/>
      <c r="CP57" s="196"/>
      <c r="CQ57" s="196"/>
      <c r="CR57" s="196"/>
      <c r="CS57" s="196"/>
      <c r="CT57" s="196"/>
      <c r="CU57" s="196"/>
      <c r="CV57" s="196"/>
      <c r="CW57" s="234"/>
      <c r="CX57" s="235" t="s">
        <v>71</v>
      </c>
      <c r="CY57" s="236"/>
      <c r="CZ57" s="236"/>
      <c r="DA57" s="236"/>
      <c r="DB57" s="236"/>
      <c r="DC57" s="237"/>
      <c r="DD57" s="228">
        <v>0</v>
      </c>
      <c r="DE57" s="162"/>
      <c r="DF57" s="162"/>
      <c r="DG57" s="162"/>
      <c r="DH57" s="162"/>
      <c r="DI57" s="162"/>
      <c r="DJ57" s="162"/>
      <c r="DK57" s="162"/>
      <c r="DL57" s="162"/>
      <c r="DM57" s="238"/>
      <c r="DN57" s="228">
        <v>0</v>
      </c>
      <c r="DO57" s="162"/>
      <c r="DP57" s="162"/>
      <c r="DQ57" s="162"/>
      <c r="DR57" s="162"/>
      <c r="DS57" s="162"/>
      <c r="DT57" s="162"/>
      <c r="DU57" s="162"/>
      <c r="DV57" s="162"/>
      <c r="DW57" s="238"/>
      <c r="DX57" s="228">
        <v>0</v>
      </c>
      <c r="DY57" s="162"/>
      <c r="DZ57" s="162"/>
      <c r="EA57" s="162"/>
      <c r="EB57" s="162"/>
      <c r="EC57" s="162"/>
      <c r="ED57" s="162"/>
      <c r="EE57" s="162"/>
      <c r="EF57" s="162"/>
      <c r="EG57" s="238"/>
      <c r="EH57" s="228">
        <v>0</v>
      </c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238"/>
      <c r="EU57" s="228">
        <v>0</v>
      </c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238"/>
      <c r="FG57" s="228">
        <v>0</v>
      </c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238"/>
      <c r="FT57" s="228">
        <v>0</v>
      </c>
      <c r="FU57" s="229"/>
      <c r="FV57" s="229"/>
      <c r="FW57" s="229"/>
      <c r="FX57" s="229"/>
      <c r="FY57" s="229"/>
      <c r="FZ57" s="229"/>
      <c r="GA57" s="229"/>
      <c r="GB57" s="229"/>
      <c r="GC57" s="229"/>
      <c r="GD57" s="229"/>
      <c r="GE57" s="229"/>
      <c r="GF57" s="230"/>
      <c r="GG57" s="228">
        <v>0</v>
      </c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238"/>
      <c r="GS57" s="228">
        <v>0</v>
      </c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238"/>
      <c r="HK57" s="16">
        <v>16</v>
      </c>
      <c r="HL57" s="34"/>
      <c r="HM57" s="34"/>
      <c r="HN57" s="34"/>
      <c r="IB57" s="8">
        <v>16</v>
      </c>
    </row>
    <row r="58" spans="1:236" s="6" customFormat="1" ht="37.5" hidden="1" customHeight="1" x14ac:dyDescent="0.2">
      <c r="A58" s="235" t="s">
        <v>92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7"/>
      <c r="U58" s="293" t="s">
        <v>84</v>
      </c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4" t="s">
        <v>65</v>
      </c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 t="s">
        <v>75</v>
      </c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199" t="s">
        <v>67</v>
      </c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290" t="s">
        <v>73</v>
      </c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2"/>
      <c r="CC58" s="290" t="s">
        <v>69</v>
      </c>
      <c r="CD58" s="291"/>
      <c r="CE58" s="291"/>
      <c r="CF58" s="291"/>
      <c r="CG58" s="291"/>
      <c r="CH58" s="291"/>
      <c r="CI58" s="291"/>
      <c r="CJ58" s="291"/>
      <c r="CK58" s="291"/>
      <c r="CL58" s="291"/>
      <c r="CM58" s="292"/>
      <c r="CN58" s="195" t="s">
        <v>70</v>
      </c>
      <c r="CO58" s="196"/>
      <c r="CP58" s="196"/>
      <c r="CQ58" s="196"/>
      <c r="CR58" s="196"/>
      <c r="CS58" s="196"/>
      <c r="CT58" s="196"/>
      <c r="CU58" s="196"/>
      <c r="CV58" s="196"/>
      <c r="CW58" s="234"/>
      <c r="CX58" s="235" t="s">
        <v>71</v>
      </c>
      <c r="CY58" s="236"/>
      <c r="CZ58" s="236"/>
      <c r="DA58" s="236"/>
      <c r="DB58" s="236"/>
      <c r="DC58" s="237"/>
      <c r="DD58" s="228">
        <v>0</v>
      </c>
      <c r="DE58" s="162"/>
      <c r="DF58" s="162"/>
      <c r="DG58" s="162"/>
      <c r="DH58" s="162"/>
      <c r="DI58" s="162"/>
      <c r="DJ58" s="162"/>
      <c r="DK58" s="162"/>
      <c r="DL58" s="162"/>
      <c r="DM58" s="238"/>
      <c r="DN58" s="228">
        <v>0</v>
      </c>
      <c r="DO58" s="162"/>
      <c r="DP58" s="162"/>
      <c r="DQ58" s="162"/>
      <c r="DR58" s="162"/>
      <c r="DS58" s="162"/>
      <c r="DT58" s="162"/>
      <c r="DU58" s="162"/>
      <c r="DV58" s="162"/>
      <c r="DW58" s="238"/>
      <c r="DX58" s="228">
        <v>0</v>
      </c>
      <c r="DY58" s="162"/>
      <c r="DZ58" s="162"/>
      <c r="EA58" s="162"/>
      <c r="EB58" s="162"/>
      <c r="EC58" s="162"/>
      <c r="ED58" s="162"/>
      <c r="EE58" s="162"/>
      <c r="EF58" s="162"/>
      <c r="EG58" s="238"/>
      <c r="EH58" s="228">
        <v>0</v>
      </c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238"/>
      <c r="EU58" s="228">
        <v>0</v>
      </c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238"/>
      <c r="FG58" s="228">
        <v>0</v>
      </c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238"/>
      <c r="FT58" s="228">
        <v>0</v>
      </c>
      <c r="FU58" s="229"/>
      <c r="FV58" s="229"/>
      <c r="FW58" s="229"/>
      <c r="FX58" s="229"/>
      <c r="FY58" s="229"/>
      <c r="FZ58" s="229"/>
      <c r="GA58" s="229"/>
      <c r="GB58" s="229"/>
      <c r="GC58" s="229"/>
      <c r="GD58" s="229"/>
      <c r="GE58" s="229"/>
      <c r="GF58" s="230"/>
      <c r="GG58" s="228">
        <v>0</v>
      </c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238"/>
      <c r="GS58" s="228">
        <v>0</v>
      </c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238"/>
      <c r="HJ58" s="36">
        <f>SUM(DD42:DM58)</f>
        <v>312</v>
      </c>
      <c r="HK58" s="16">
        <v>17</v>
      </c>
      <c r="HL58" s="34"/>
      <c r="HM58" s="34"/>
      <c r="HN58" s="34"/>
      <c r="IB58" s="8">
        <v>17</v>
      </c>
    </row>
    <row r="59" spans="1:236" s="10" customFormat="1" ht="1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7">
        <v>312</v>
      </c>
      <c r="HL59" s="11"/>
      <c r="HM59" s="11"/>
      <c r="IB59" s="8"/>
    </row>
    <row r="60" spans="1:236" s="10" customFormat="1" ht="13.5" customHeight="1" x14ac:dyDescent="0.25">
      <c r="A60" s="32" t="s">
        <v>93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8">
        <f>HJ58-HJ59</f>
        <v>0</v>
      </c>
      <c r="HL60" s="11"/>
      <c r="HM60" s="11"/>
      <c r="IB60" s="12"/>
    </row>
    <row r="61" spans="1:236" s="10" customFormat="1" ht="7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9"/>
      <c r="HL61" s="11"/>
      <c r="HM61" s="11"/>
      <c r="IB61" s="12"/>
    </row>
    <row r="62" spans="1:236" ht="14.25" customHeight="1" x14ac:dyDescent="0.25">
      <c r="A62" s="188" t="s">
        <v>94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213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</row>
    <row r="63" spans="1:236" s="41" customFormat="1" ht="14.25" customHeight="1" x14ac:dyDescent="0.25">
      <c r="A63" s="174" t="s">
        <v>95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 t="s">
        <v>96</v>
      </c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 t="s">
        <v>97</v>
      </c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 t="s">
        <v>98</v>
      </c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 t="s">
        <v>99</v>
      </c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  <c r="ET63" s="174"/>
      <c r="EU63" s="174"/>
      <c r="EV63" s="174"/>
      <c r="EW63" s="174"/>
      <c r="EX63" s="174"/>
      <c r="EY63" s="174"/>
      <c r="EZ63" s="174"/>
      <c r="FA63" s="174"/>
      <c r="FB63" s="174"/>
      <c r="FC63" s="174"/>
      <c r="FD63" s="174"/>
      <c r="FE63" s="174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L63" s="42"/>
      <c r="HM63" s="42"/>
      <c r="IB63" s="43"/>
    </row>
    <row r="64" spans="1:236" s="45" customFormat="1" ht="13.5" customHeight="1" x14ac:dyDescent="0.25">
      <c r="A64" s="208">
        <v>1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>
        <v>2</v>
      </c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9" t="s">
        <v>100</v>
      </c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 t="s">
        <v>101</v>
      </c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8">
        <v>5</v>
      </c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L64" s="46"/>
      <c r="HM64" s="46"/>
      <c r="IB64" s="47"/>
    </row>
    <row r="65" spans="1:236" s="41" customFormat="1" ht="13.5" customHeight="1" x14ac:dyDescent="0.25">
      <c r="A65" s="204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6"/>
      <c r="EN65" s="206"/>
      <c r="EO65" s="206"/>
      <c r="EP65" s="206"/>
      <c r="EQ65" s="206"/>
      <c r="ER65" s="206"/>
      <c r="ES65" s="206"/>
      <c r="ET65" s="206"/>
      <c r="EU65" s="206"/>
      <c r="EV65" s="206"/>
      <c r="EW65" s="206"/>
      <c r="EX65" s="206"/>
      <c r="EY65" s="206"/>
      <c r="EZ65" s="206"/>
      <c r="FA65" s="206"/>
      <c r="FB65" s="206"/>
      <c r="FC65" s="206"/>
      <c r="FD65" s="206"/>
      <c r="FE65" s="206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L65" s="42"/>
      <c r="HM65" s="42"/>
      <c r="IB65" s="43"/>
    </row>
    <row r="66" spans="1:236" s="10" customFormat="1" ht="12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L66" s="11"/>
      <c r="HM66" s="11"/>
      <c r="IB66" s="12"/>
    </row>
    <row r="67" spans="1:236" s="10" customFormat="1" ht="13.5" customHeight="1" x14ac:dyDescent="0.25">
      <c r="A67" s="32" t="s">
        <v>102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L67" s="11"/>
      <c r="HM67" s="11"/>
      <c r="IB67" s="12"/>
    </row>
    <row r="68" spans="1:236" s="10" customFormat="1" ht="13.5" customHeight="1" x14ac:dyDescent="0.25">
      <c r="A68" s="32" t="s">
        <v>103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L68" s="11"/>
      <c r="HM68" s="11"/>
      <c r="IB68" s="12"/>
    </row>
    <row r="69" spans="1:236" s="10" customFormat="1" ht="13.5" customHeight="1" x14ac:dyDescent="0.25">
      <c r="A69" s="207" t="s">
        <v>104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  <c r="CD69" s="207"/>
      <c r="CE69" s="207"/>
      <c r="CF69" s="207"/>
      <c r="CG69" s="207"/>
      <c r="CH69" s="207"/>
      <c r="CI69" s="207"/>
      <c r="CJ69" s="207"/>
      <c r="CK69" s="207"/>
      <c r="CL69" s="207"/>
      <c r="CM69" s="207"/>
      <c r="CN69" s="207"/>
      <c r="CO69" s="207"/>
      <c r="CP69" s="207"/>
      <c r="CQ69" s="207"/>
      <c r="CR69" s="207"/>
      <c r="CS69" s="207"/>
      <c r="CT69" s="207"/>
      <c r="CU69" s="207"/>
      <c r="CV69" s="207"/>
      <c r="CW69" s="207"/>
      <c r="CX69" s="207"/>
      <c r="CY69" s="207"/>
      <c r="CZ69" s="207"/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7"/>
      <c r="DQ69" s="207"/>
      <c r="DR69" s="207"/>
      <c r="DS69" s="207"/>
      <c r="DT69" s="207"/>
      <c r="DU69" s="207"/>
      <c r="DV69" s="207"/>
      <c r="DW69" s="207"/>
      <c r="DX69" s="207"/>
      <c r="DY69" s="207"/>
      <c r="DZ69" s="207"/>
      <c r="EA69" s="207"/>
      <c r="EB69" s="207"/>
      <c r="EC69" s="207"/>
      <c r="ED69" s="207"/>
      <c r="EE69" s="207"/>
      <c r="EF69" s="207"/>
      <c r="EG69" s="207"/>
      <c r="EH69" s="207"/>
      <c r="EI69" s="207"/>
      <c r="EJ69" s="207"/>
      <c r="EK69" s="207"/>
      <c r="EL69" s="207"/>
      <c r="EM69" s="207"/>
      <c r="EN69" s="207"/>
      <c r="EO69" s="207"/>
      <c r="EP69" s="207"/>
      <c r="EQ69" s="207"/>
      <c r="ER69" s="207"/>
      <c r="ES69" s="207"/>
      <c r="ET69" s="207"/>
      <c r="EU69" s="207"/>
      <c r="EV69" s="207"/>
      <c r="EW69" s="207"/>
      <c r="EX69" s="207"/>
      <c r="EY69" s="207"/>
      <c r="EZ69" s="207"/>
      <c r="FA69" s="207"/>
      <c r="FB69" s="207"/>
      <c r="FC69" s="207"/>
      <c r="FD69" s="207"/>
      <c r="FE69" s="207"/>
      <c r="FF69" s="207"/>
      <c r="FG69" s="207"/>
      <c r="FH69" s="207"/>
      <c r="FI69" s="207"/>
      <c r="FJ69" s="207"/>
      <c r="FK69" s="207"/>
      <c r="FL69" s="207"/>
      <c r="FM69" s="207"/>
      <c r="FN69" s="207"/>
      <c r="FO69" s="207"/>
      <c r="FP69" s="207"/>
      <c r="FQ69" s="207"/>
      <c r="FR69" s="207"/>
      <c r="FS69" s="207"/>
      <c r="FT69" s="207"/>
      <c r="FU69" s="207"/>
      <c r="FV69" s="207"/>
      <c r="FW69" s="207"/>
      <c r="FX69" s="207"/>
      <c r="FY69" s="207"/>
      <c r="FZ69" s="207"/>
      <c r="GA69" s="207"/>
      <c r="GB69" s="207"/>
      <c r="GC69" s="207"/>
      <c r="GD69" s="207"/>
      <c r="GE69" s="207"/>
      <c r="GF69" s="207"/>
      <c r="GG69" s="207"/>
      <c r="GH69" s="207"/>
      <c r="GI69" s="207"/>
      <c r="GJ69" s="207"/>
      <c r="GK69" s="207"/>
      <c r="GL69" s="207"/>
      <c r="GM69" s="207"/>
      <c r="GN69" s="207"/>
      <c r="GO69" s="207"/>
      <c r="GP69" s="207"/>
      <c r="GQ69" s="207"/>
      <c r="GR69" s="207"/>
      <c r="GS69" s="207"/>
      <c r="GT69" s="207"/>
      <c r="GU69" s="207"/>
      <c r="GV69" s="207"/>
      <c r="GW69" s="207"/>
      <c r="GX69" s="207"/>
      <c r="GY69" s="207"/>
      <c r="GZ69" s="207"/>
      <c r="HA69" s="207"/>
      <c r="HB69" s="207"/>
      <c r="HC69" s="207"/>
      <c r="HD69" s="207"/>
      <c r="HE69" s="207"/>
      <c r="HF69" s="207"/>
      <c r="HG69" s="207"/>
      <c r="HH69" s="207"/>
      <c r="HI69" s="207"/>
      <c r="HL69" s="11"/>
      <c r="HM69" s="11"/>
      <c r="IB69" s="12"/>
    </row>
    <row r="70" spans="1:236" s="10" customFormat="1" ht="13.5" customHeight="1" x14ac:dyDescent="0.25">
      <c r="A70" s="288" t="s">
        <v>105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8"/>
      <c r="CW70" s="288"/>
      <c r="CX70" s="288"/>
      <c r="CY70" s="288"/>
      <c r="CZ70" s="288"/>
      <c r="DA70" s="288"/>
      <c r="DB70" s="288"/>
      <c r="DC70" s="288"/>
      <c r="DD70" s="288"/>
      <c r="DE70" s="288"/>
      <c r="DF70" s="288"/>
      <c r="DG70" s="288"/>
      <c r="DH70" s="288"/>
      <c r="DI70" s="288"/>
      <c r="DJ70" s="288"/>
      <c r="DK70" s="288"/>
      <c r="DL70" s="288"/>
      <c r="DM70" s="288"/>
      <c r="DN70" s="288"/>
      <c r="DO70" s="288"/>
      <c r="DP70" s="288"/>
      <c r="DQ70" s="288"/>
      <c r="DR70" s="288"/>
      <c r="DS70" s="288"/>
      <c r="DT70" s="288"/>
      <c r="DU70" s="288"/>
      <c r="DV70" s="288"/>
      <c r="DW70" s="288"/>
      <c r="DX70" s="288"/>
      <c r="DY70" s="288"/>
      <c r="DZ70" s="288"/>
      <c r="EA70" s="288"/>
      <c r="EB70" s="288"/>
      <c r="EC70" s="288"/>
      <c r="ED70" s="288"/>
      <c r="EE70" s="288"/>
      <c r="EF70" s="288"/>
      <c r="EG70" s="288"/>
      <c r="EH70" s="288"/>
      <c r="EI70" s="288"/>
      <c r="EJ70" s="288"/>
      <c r="EK70" s="288"/>
      <c r="EL70" s="288"/>
      <c r="EM70" s="288"/>
      <c r="EN70" s="288"/>
      <c r="EO70" s="288"/>
      <c r="EP70" s="288"/>
      <c r="EQ70" s="288"/>
      <c r="ER70" s="288"/>
      <c r="ES70" s="288"/>
      <c r="ET70" s="288"/>
      <c r="EU70" s="288"/>
      <c r="EV70" s="288"/>
      <c r="EW70" s="288"/>
      <c r="EX70" s="288"/>
      <c r="EY70" s="288"/>
      <c r="EZ70" s="288"/>
      <c r="FA70" s="288"/>
      <c r="FB70" s="288"/>
      <c r="FC70" s="288"/>
      <c r="FD70" s="288"/>
      <c r="FE70" s="288"/>
      <c r="FF70" s="288"/>
      <c r="FG70" s="288"/>
      <c r="FH70" s="288"/>
      <c r="FI70" s="288"/>
      <c r="FJ70" s="288"/>
      <c r="FK70" s="288"/>
      <c r="FL70" s="288"/>
      <c r="FM70" s="288"/>
      <c r="FN70" s="288"/>
      <c r="FO70" s="288"/>
      <c r="FP70" s="288"/>
      <c r="FQ70" s="288"/>
      <c r="FR70" s="288"/>
      <c r="FS70" s="288"/>
      <c r="FT70" s="288"/>
      <c r="FU70" s="288"/>
      <c r="FV70" s="288"/>
      <c r="FW70" s="288"/>
      <c r="FX70" s="288"/>
      <c r="FY70" s="288"/>
      <c r="FZ70" s="288"/>
      <c r="GA70" s="288"/>
      <c r="GB70" s="288"/>
      <c r="GC70" s="288"/>
      <c r="GD70" s="288"/>
      <c r="GE70" s="288"/>
      <c r="GF70" s="288"/>
      <c r="GG70" s="288"/>
      <c r="GH70" s="288"/>
      <c r="GI70" s="288"/>
      <c r="GJ70" s="288"/>
      <c r="GK70" s="288"/>
      <c r="GL70" s="288"/>
      <c r="GM70" s="288"/>
      <c r="GN70" s="288"/>
      <c r="GO70" s="288"/>
      <c r="GP70" s="288"/>
      <c r="GQ70" s="288"/>
      <c r="GR70" s="288"/>
      <c r="GS70" s="288"/>
      <c r="GT70" s="288"/>
      <c r="GU70" s="288"/>
      <c r="GV70" s="288"/>
      <c r="GW70" s="288"/>
      <c r="GX70" s="288"/>
      <c r="GY70" s="288"/>
      <c r="GZ70" s="288"/>
      <c r="HA70" s="288"/>
      <c r="HB70" s="288"/>
      <c r="HC70" s="288"/>
      <c r="HD70" s="288"/>
      <c r="HE70" s="288"/>
      <c r="HF70" s="288"/>
      <c r="HG70" s="288"/>
      <c r="HH70" s="288"/>
      <c r="HI70" s="288"/>
      <c r="HL70" s="11"/>
      <c r="HM70" s="11"/>
      <c r="IB70" s="12"/>
    </row>
    <row r="71" spans="1:236" s="10" customFormat="1" ht="13.5" customHeight="1" x14ac:dyDescent="0.25">
      <c r="A71" s="200" t="s">
        <v>106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200"/>
      <c r="FF71" s="200"/>
      <c r="FG71" s="200"/>
      <c r="FH71" s="200"/>
      <c r="FI71" s="200"/>
      <c r="FJ71" s="200"/>
      <c r="FK71" s="200"/>
      <c r="FL71" s="200"/>
      <c r="FM71" s="200"/>
      <c r="FN71" s="200"/>
      <c r="FO71" s="200"/>
      <c r="FP71" s="200"/>
      <c r="FQ71" s="200"/>
      <c r="FR71" s="200"/>
      <c r="FS71" s="200"/>
      <c r="FT71" s="200"/>
      <c r="FU71" s="200"/>
      <c r="FV71" s="200"/>
      <c r="FW71" s="200"/>
      <c r="FX71" s="200"/>
      <c r="FY71" s="200"/>
      <c r="FZ71" s="200"/>
      <c r="GA71" s="200"/>
      <c r="GB71" s="200"/>
      <c r="GC71" s="200"/>
      <c r="GD71" s="200"/>
      <c r="GE71" s="200"/>
      <c r="GF71" s="200"/>
      <c r="GG71" s="200"/>
      <c r="GH71" s="200"/>
      <c r="GI71" s="200"/>
      <c r="GJ71" s="200"/>
      <c r="GK71" s="200"/>
      <c r="GL71" s="200"/>
      <c r="GM71" s="200"/>
      <c r="GN71" s="200"/>
      <c r="GO71" s="200"/>
      <c r="GP71" s="200"/>
      <c r="GQ71" s="200"/>
      <c r="GR71" s="200"/>
      <c r="GS71" s="200"/>
      <c r="GT71" s="200"/>
      <c r="GU71" s="200"/>
      <c r="GV71" s="200"/>
      <c r="GW71" s="200"/>
      <c r="GX71" s="200"/>
      <c r="GY71" s="200"/>
      <c r="GZ71" s="200"/>
      <c r="HA71" s="200"/>
      <c r="HB71" s="200"/>
      <c r="HC71" s="200"/>
      <c r="HD71" s="200"/>
      <c r="HE71" s="200"/>
      <c r="HF71" s="200"/>
      <c r="HG71" s="200"/>
      <c r="HH71" s="200"/>
      <c r="HI71" s="200"/>
      <c r="HL71" s="11"/>
      <c r="HM71" s="11"/>
      <c r="IB71" s="12"/>
    </row>
    <row r="72" spans="1:236" s="10" customFormat="1" ht="13.5" customHeight="1" x14ac:dyDescent="0.25">
      <c r="A72" s="200" t="s">
        <v>107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200"/>
      <c r="FB72" s="200"/>
      <c r="FC72" s="200"/>
      <c r="FD72" s="200"/>
      <c r="FE72" s="200"/>
      <c r="FF72" s="200"/>
      <c r="FG72" s="200"/>
      <c r="FH72" s="200"/>
      <c r="FI72" s="200"/>
      <c r="FJ72" s="200"/>
      <c r="FK72" s="200"/>
      <c r="FL72" s="200"/>
      <c r="FM72" s="200"/>
      <c r="FN72" s="200"/>
      <c r="FO72" s="200"/>
      <c r="FP72" s="200"/>
      <c r="FQ72" s="200"/>
      <c r="FR72" s="200"/>
      <c r="FS72" s="200"/>
      <c r="FT72" s="200"/>
      <c r="FU72" s="200"/>
      <c r="FV72" s="200"/>
      <c r="FW72" s="200"/>
      <c r="FX72" s="200"/>
      <c r="FY72" s="200"/>
      <c r="FZ72" s="200"/>
      <c r="GA72" s="200"/>
      <c r="GB72" s="200"/>
      <c r="GC72" s="200"/>
      <c r="GD72" s="200"/>
      <c r="GE72" s="200"/>
      <c r="GF72" s="200"/>
      <c r="GG72" s="200"/>
      <c r="GH72" s="200"/>
      <c r="GI72" s="200"/>
      <c r="GJ72" s="200"/>
      <c r="GK72" s="200"/>
      <c r="GL72" s="200"/>
      <c r="GM72" s="200"/>
      <c r="GN72" s="200"/>
      <c r="GO72" s="200"/>
      <c r="GP72" s="200"/>
      <c r="GQ72" s="200"/>
      <c r="GR72" s="200"/>
      <c r="GS72" s="200"/>
      <c r="GT72" s="200"/>
      <c r="GU72" s="200"/>
      <c r="GV72" s="200"/>
      <c r="GW72" s="200"/>
      <c r="GX72" s="200"/>
      <c r="GY72" s="200"/>
      <c r="GZ72" s="200"/>
      <c r="HA72" s="200"/>
      <c r="HB72" s="200"/>
      <c r="HC72" s="200"/>
      <c r="HD72" s="200"/>
      <c r="HE72" s="200"/>
      <c r="HF72" s="200"/>
      <c r="HG72" s="200"/>
      <c r="HH72" s="200"/>
      <c r="HI72" s="200"/>
      <c r="HL72" s="11"/>
      <c r="HM72" s="11"/>
      <c r="IB72" s="12"/>
    </row>
    <row r="73" spans="1:236" s="10" customFormat="1" ht="13.5" customHeight="1" x14ac:dyDescent="0.25">
      <c r="A73" s="200" t="s">
        <v>108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200"/>
      <c r="FB73" s="200"/>
      <c r="FC73" s="200"/>
      <c r="FD73" s="200"/>
      <c r="FE73" s="200"/>
      <c r="FF73" s="200"/>
      <c r="FG73" s="200"/>
      <c r="FH73" s="200"/>
      <c r="FI73" s="200"/>
      <c r="FJ73" s="200"/>
      <c r="FK73" s="200"/>
      <c r="FL73" s="200"/>
      <c r="FM73" s="200"/>
      <c r="FN73" s="200"/>
      <c r="FO73" s="200"/>
      <c r="FP73" s="200"/>
      <c r="FQ73" s="200"/>
      <c r="FR73" s="200"/>
      <c r="FS73" s="200"/>
      <c r="FT73" s="200"/>
      <c r="FU73" s="200"/>
      <c r="FV73" s="200"/>
      <c r="FW73" s="200"/>
      <c r="FX73" s="200"/>
      <c r="FY73" s="200"/>
      <c r="FZ73" s="200"/>
      <c r="GA73" s="200"/>
      <c r="GB73" s="200"/>
      <c r="GC73" s="200"/>
      <c r="GD73" s="200"/>
      <c r="GE73" s="200"/>
      <c r="GF73" s="200"/>
      <c r="GG73" s="200"/>
      <c r="GH73" s="200"/>
      <c r="GI73" s="200"/>
      <c r="GJ73" s="200"/>
      <c r="GK73" s="200"/>
      <c r="GL73" s="200"/>
      <c r="GM73" s="200"/>
      <c r="GN73" s="200"/>
      <c r="GO73" s="200"/>
      <c r="GP73" s="200"/>
      <c r="GQ73" s="200"/>
      <c r="GR73" s="200"/>
      <c r="GS73" s="200"/>
      <c r="GT73" s="200"/>
      <c r="GU73" s="200"/>
      <c r="GV73" s="200"/>
      <c r="GW73" s="200"/>
      <c r="GX73" s="200"/>
      <c r="GY73" s="200"/>
      <c r="GZ73" s="200"/>
      <c r="HA73" s="200"/>
      <c r="HB73" s="200"/>
      <c r="HC73" s="200"/>
      <c r="HD73" s="200"/>
      <c r="HE73" s="200"/>
      <c r="HF73" s="200"/>
      <c r="HG73" s="200"/>
      <c r="HH73" s="200"/>
      <c r="HI73" s="200"/>
      <c r="HL73" s="11"/>
      <c r="HM73" s="11"/>
      <c r="IB73" s="12"/>
    </row>
    <row r="74" spans="1:236" s="10" customFormat="1" ht="13.5" hidden="1" customHeight="1" x14ac:dyDescent="0.25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289"/>
      <c r="CW74" s="289"/>
      <c r="CX74" s="289"/>
      <c r="CY74" s="289"/>
      <c r="CZ74" s="289"/>
      <c r="DA74" s="289"/>
      <c r="DB74" s="289"/>
      <c r="DC74" s="289"/>
      <c r="DD74" s="289"/>
      <c r="DE74" s="289"/>
      <c r="DF74" s="289"/>
      <c r="DG74" s="289"/>
      <c r="DH74" s="289"/>
      <c r="DI74" s="289"/>
      <c r="DJ74" s="289"/>
      <c r="DK74" s="289"/>
      <c r="DL74" s="289"/>
      <c r="DM74" s="289"/>
      <c r="DN74" s="289"/>
      <c r="DO74" s="289"/>
      <c r="DP74" s="289"/>
      <c r="DQ74" s="289"/>
      <c r="DR74" s="289"/>
      <c r="DS74" s="289"/>
      <c r="DT74" s="289"/>
      <c r="DU74" s="289"/>
      <c r="DV74" s="289"/>
      <c r="DW74" s="289"/>
      <c r="DX74" s="289"/>
      <c r="DY74" s="289"/>
      <c r="DZ74" s="289"/>
      <c r="EA74" s="289"/>
      <c r="EB74" s="289"/>
      <c r="EC74" s="289"/>
      <c r="ED74" s="289"/>
      <c r="EE74" s="289"/>
      <c r="EF74" s="289"/>
      <c r="EG74" s="289"/>
      <c r="EH74" s="289"/>
      <c r="EI74" s="289"/>
      <c r="EJ74" s="289"/>
      <c r="EK74" s="289"/>
      <c r="EL74" s="289"/>
      <c r="EM74" s="289"/>
      <c r="EN74" s="289"/>
      <c r="EO74" s="289"/>
      <c r="EP74" s="289"/>
      <c r="EQ74" s="289"/>
      <c r="ER74" s="289"/>
      <c r="ES74" s="289"/>
      <c r="ET74" s="289"/>
      <c r="EU74" s="289"/>
      <c r="EV74" s="289"/>
      <c r="EW74" s="289"/>
      <c r="EX74" s="289"/>
      <c r="EY74" s="289"/>
      <c r="EZ74" s="289"/>
      <c r="FA74" s="289"/>
      <c r="FB74" s="289"/>
      <c r="FC74" s="289"/>
      <c r="FD74" s="289"/>
      <c r="FE74" s="289"/>
      <c r="FF74" s="289"/>
      <c r="FG74" s="289"/>
      <c r="FH74" s="289"/>
      <c r="FI74" s="289"/>
      <c r="FJ74" s="289"/>
      <c r="FK74" s="289"/>
      <c r="FL74" s="289"/>
      <c r="FM74" s="289"/>
      <c r="FN74" s="289"/>
      <c r="FO74" s="289"/>
      <c r="FP74" s="289"/>
      <c r="FQ74" s="289"/>
      <c r="FR74" s="289"/>
      <c r="FS74" s="289"/>
      <c r="FT74" s="289"/>
      <c r="FU74" s="289"/>
      <c r="FV74" s="289"/>
      <c r="FW74" s="289"/>
      <c r="FX74" s="289"/>
      <c r="FY74" s="289"/>
      <c r="FZ74" s="289"/>
      <c r="GA74" s="289"/>
      <c r="GB74" s="289"/>
      <c r="GC74" s="289"/>
      <c r="GD74" s="289"/>
      <c r="GE74" s="289"/>
      <c r="GF74" s="289"/>
      <c r="GG74" s="289"/>
      <c r="GH74" s="289"/>
      <c r="GI74" s="289"/>
      <c r="GJ74" s="289"/>
      <c r="GK74" s="289"/>
      <c r="GL74" s="289"/>
      <c r="GM74" s="289"/>
      <c r="GN74" s="289"/>
      <c r="GO74" s="289"/>
      <c r="GP74" s="289"/>
      <c r="GQ74" s="289"/>
      <c r="GR74" s="289"/>
      <c r="GS74" s="289"/>
      <c r="GT74" s="289"/>
      <c r="GU74" s="289"/>
      <c r="GV74" s="289"/>
      <c r="GW74" s="289"/>
      <c r="GX74" s="289"/>
      <c r="GY74" s="289"/>
      <c r="GZ74" s="289"/>
      <c r="HA74" s="289"/>
      <c r="HB74" s="289"/>
      <c r="HC74" s="289"/>
      <c r="HD74" s="289"/>
      <c r="HE74" s="289"/>
      <c r="HF74" s="289"/>
      <c r="HG74" s="289"/>
      <c r="HH74" s="289"/>
      <c r="HI74" s="289"/>
      <c r="HL74" s="11"/>
      <c r="HM74" s="11"/>
      <c r="IB74" s="12"/>
    </row>
    <row r="75" spans="1:236" s="10" customFormat="1" ht="13.5" customHeight="1" x14ac:dyDescent="0.25">
      <c r="A75" s="207" t="s">
        <v>109</v>
      </c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7"/>
      <c r="BM75" s="207"/>
      <c r="BN75" s="207"/>
      <c r="BO75" s="207"/>
      <c r="BP75" s="207"/>
      <c r="BQ75" s="207"/>
      <c r="BR75" s="207"/>
      <c r="BS75" s="207"/>
      <c r="BT75" s="207"/>
      <c r="BU75" s="207"/>
      <c r="BV75" s="207"/>
      <c r="BW75" s="207"/>
      <c r="BX75" s="207"/>
      <c r="BY75" s="207"/>
      <c r="BZ75" s="207"/>
      <c r="CA75" s="207"/>
      <c r="CB75" s="207"/>
      <c r="CC75" s="207"/>
      <c r="CD75" s="207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207"/>
      <c r="EU75" s="207"/>
      <c r="EV75" s="207"/>
      <c r="EW75" s="207"/>
      <c r="EX75" s="207"/>
      <c r="EY75" s="207"/>
      <c r="EZ75" s="207"/>
      <c r="FA75" s="207"/>
      <c r="FB75" s="207"/>
      <c r="FC75" s="207"/>
      <c r="FD75" s="207"/>
      <c r="FE75" s="207"/>
      <c r="FF75" s="207"/>
      <c r="FG75" s="207"/>
      <c r="FH75" s="207"/>
      <c r="FI75" s="207"/>
      <c r="FJ75" s="207"/>
      <c r="FK75" s="207"/>
      <c r="FL75" s="207"/>
      <c r="FM75" s="207"/>
      <c r="FN75" s="207"/>
      <c r="FO75" s="207"/>
      <c r="FP75" s="207"/>
      <c r="FQ75" s="207"/>
      <c r="FR75" s="207"/>
      <c r="FS75" s="207"/>
      <c r="FT75" s="207"/>
      <c r="FU75" s="207"/>
      <c r="FV75" s="207"/>
      <c r="FW75" s="207"/>
      <c r="FX75" s="207"/>
      <c r="FY75" s="207"/>
      <c r="FZ75" s="207"/>
      <c r="GA75" s="207"/>
      <c r="GB75" s="207"/>
      <c r="GC75" s="207"/>
      <c r="GD75" s="207"/>
      <c r="GE75" s="207"/>
      <c r="GF75" s="207"/>
      <c r="GG75" s="207"/>
      <c r="GH75" s="207"/>
      <c r="GI75" s="207"/>
      <c r="GJ75" s="207"/>
      <c r="GK75" s="207"/>
      <c r="GL75" s="207"/>
      <c r="GM75" s="207"/>
      <c r="GN75" s="207"/>
      <c r="GO75" s="207"/>
      <c r="GP75" s="207"/>
      <c r="GQ75" s="207"/>
      <c r="GR75" s="207"/>
      <c r="GS75" s="207"/>
      <c r="GT75" s="207"/>
      <c r="GU75" s="207"/>
      <c r="GV75" s="207"/>
      <c r="GW75" s="207"/>
      <c r="GX75" s="207"/>
      <c r="GY75" s="207"/>
      <c r="GZ75" s="207"/>
      <c r="HA75" s="207"/>
      <c r="HB75" s="207"/>
      <c r="HC75" s="207"/>
      <c r="HD75" s="207"/>
      <c r="HE75" s="207"/>
      <c r="HF75" s="207"/>
      <c r="HG75" s="207"/>
      <c r="HH75" s="207"/>
      <c r="HI75" s="207"/>
      <c r="HL75" s="11"/>
      <c r="HM75" s="11"/>
      <c r="IB75" s="12"/>
    </row>
    <row r="76" spans="1:236" s="10" customFormat="1" ht="13.5" hidden="1" customHeight="1" x14ac:dyDescent="0.25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6"/>
      <c r="DW76" s="286"/>
      <c r="DX76" s="286"/>
      <c r="DY76" s="286"/>
      <c r="DZ76" s="286"/>
      <c r="EA76" s="286"/>
      <c r="EB76" s="286"/>
      <c r="EC76" s="286"/>
      <c r="ED76" s="286"/>
      <c r="EE76" s="286"/>
      <c r="EF76" s="286"/>
      <c r="EG76" s="286"/>
      <c r="EH76" s="286"/>
      <c r="EI76" s="286"/>
      <c r="EJ76" s="286"/>
      <c r="EK76" s="286"/>
      <c r="EL76" s="286"/>
      <c r="EM76" s="286"/>
      <c r="EN76" s="286"/>
      <c r="EO76" s="286"/>
      <c r="EP76" s="286"/>
      <c r="EQ76" s="286"/>
      <c r="ER76" s="286"/>
      <c r="ES76" s="286"/>
      <c r="ET76" s="286"/>
      <c r="EU76" s="286"/>
      <c r="EV76" s="286"/>
      <c r="EW76" s="286"/>
      <c r="EX76" s="286"/>
      <c r="EY76" s="286"/>
      <c r="EZ76" s="286"/>
      <c r="FA76" s="286"/>
      <c r="FB76" s="286"/>
      <c r="FC76" s="286"/>
      <c r="FD76" s="286"/>
      <c r="FE76" s="286"/>
      <c r="FF76" s="286"/>
      <c r="FG76" s="286"/>
      <c r="FH76" s="286"/>
      <c r="FI76" s="286"/>
      <c r="FJ76" s="286"/>
      <c r="FK76" s="286"/>
      <c r="FL76" s="286"/>
      <c r="FM76" s="286"/>
      <c r="FN76" s="286"/>
      <c r="FO76" s="286"/>
      <c r="FP76" s="286"/>
      <c r="FQ76" s="286"/>
      <c r="FR76" s="286"/>
      <c r="FS76" s="286"/>
      <c r="FT76" s="286"/>
      <c r="FU76" s="286"/>
      <c r="FV76" s="286"/>
      <c r="FW76" s="286"/>
      <c r="FX76" s="286"/>
      <c r="FY76" s="286"/>
      <c r="FZ76" s="286"/>
      <c r="GA76" s="286"/>
      <c r="GB76" s="286"/>
      <c r="GC76" s="286"/>
      <c r="GD76" s="286"/>
      <c r="GE76" s="286"/>
      <c r="GF76" s="286"/>
      <c r="GG76" s="286"/>
      <c r="GH76" s="286"/>
      <c r="GI76" s="286"/>
      <c r="GJ76" s="286"/>
      <c r="GK76" s="286"/>
      <c r="GL76" s="286"/>
      <c r="GM76" s="286"/>
      <c r="GN76" s="286"/>
      <c r="GO76" s="286"/>
      <c r="GP76" s="286"/>
      <c r="GQ76" s="286"/>
      <c r="GR76" s="286"/>
      <c r="GS76" s="286"/>
      <c r="GT76" s="286"/>
      <c r="GU76" s="286"/>
      <c r="GV76" s="286"/>
      <c r="GW76" s="286"/>
      <c r="GX76" s="286"/>
      <c r="GY76" s="286"/>
      <c r="GZ76" s="286"/>
      <c r="HA76" s="286"/>
      <c r="HB76" s="286"/>
      <c r="HC76" s="286"/>
      <c r="HD76" s="286"/>
      <c r="HE76" s="286"/>
      <c r="HF76" s="286"/>
      <c r="HG76" s="286"/>
      <c r="HH76" s="286"/>
      <c r="HI76" s="286"/>
      <c r="HL76" s="11"/>
      <c r="HM76" s="11"/>
      <c r="IB76" s="12"/>
    </row>
    <row r="77" spans="1:236" s="10" customFormat="1" ht="28.5" hidden="1" customHeight="1" x14ac:dyDescent="0.25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6"/>
      <c r="DI77" s="286"/>
      <c r="DJ77" s="286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286"/>
      <c r="FW77" s="286"/>
      <c r="FX77" s="286"/>
      <c r="FY77" s="286"/>
      <c r="FZ77" s="286"/>
      <c r="GA77" s="286"/>
      <c r="GB77" s="286"/>
      <c r="GC77" s="286"/>
      <c r="GD77" s="286"/>
      <c r="GE77" s="286"/>
      <c r="GF77" s="286"/>
      <c r="GG77" s="286"/>
      <c r="GH77" s="286"/>
      <c r="GI77" s="286"/>
      <c r="GJ77" s="286"/>
      <c r="GK77" s="286"/>
      <c r="GL77" s="286"/>
      <c r="GM77" s="286"/>
      <c r="GN77" s="286"/>
      <c r="GO77" s="286"/>
      <c r="GP77" s="286"/>
      <c r="GQ77" s="286"/>
      <c r="GR77" s="286"/>
      <c r="GS77" s="286"/>
      <c r="GT77" s="286"/>
      <c r="GU77" s="286"/>
      <c r="GV77" s="286"/>
      <c r="GW77" s="286"/>
      <c r="GX77" s="286"/>
      <c r="GY77" s="286"/>
      <c r="GZ77" s="286"/>
      <c r="HA77" s="286"/>
      <c r="HB77" s="286"/>
      <c r="HC77" s="286"/>
      <c r="HD77" s="286"/>
      <c r="HE77" s="286"/>
      <c r="HF77" s="286"/>
      <c r="HG77" s="286"/>
      <c r="HH77" s="286"/>
      <c r="HI77" s="286"/>
      <c r="HL77" s="11"/>
      <c r="HM77" s="11"/>
      <c r="IB77" s="12"/>
    </row>
    <row r="78" spans="1:236" s="10" customFormat="1" ht="13.5" hidden="1" customHeight="1" x14ac:dyDescent="0.25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7"/>
      <c r="CW78" s="287"/>
      <c r="CX78" s="287"/>
      <c r="CY78" s="287"/>
      <c r="CZ78" s="287"/>
      <c r="DA78" s="287"/>
      <c r="DB78" s="287"/>
      <c r="DC78" s="287"/>
      <c r="DD78" s="287"/>
      <c r="DE78" s="287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7"/>
      <c r="DQ78" s="287"/>
      <c r="DR78" s="287"/>
      <c r="DS78" s="287"/>
      <c r="DT78" s="287"/>
      <c r="DU78" s="287"/>
      <c r="DV78" s="287"/>
      <c r="DW78" s="287"/>
      <c r="DX78" s="287"/>
      <c r="DY78" s="287"/>
      <c r="DZ78" s="287"/>
      <c r="EA78" s="287"/>
      <c r="EB78" s="287"/>
      <c r="EC78" s="287"/>
      <c r="ED78" s="287"/>
      <c r="EE78" s="287"/>
      <c r="EF78" s="287"/>
      <c r="EG78" s="287"/>
      <c r="EH78" s="287"/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287"/>
      <c r="EV78" s="287"/>
      <c r="EW78" s="287"/>
      <c r="EX78" s="287"/>
      <c r="EY78" s="287"/>
      <c r="EZ78" s="287"/>
      <c r="FA78" s="287"/>
      <c r="FB78" s="287"/>
      <c r="FC78" s="287"/>
      <c r="FD78" s="287"/>
      <c r="FE78" s="287"/>
      <c r="FF78" s="287"/>
      <c r="FG78" s="287"/>
      <c r="FH78" s="287"/>
      <c r="FI78" s="287"/>
      <c r="FJ78" s="287"/>
      <c r="FK78" s="287"/>
      <c r="FL78" s="287"/>
      <c r="FM78" s="287"/>
      <c r="FN78" s="287"/>
      <c r="FO78" s="287"/>
      <c r="FP78" s="287"/>
      <c r="FQ78" s="287"/>
      <c r="FR78" s="287"/>
      <c r="FS78" s="287"/>
      <c r="FT78" s="287"/>
      <c r="FU78" s="287"/>
      <c r="FV78" s="287"/>
      <c r="FW78" s="287"/>
      <c r="FX78" s="287"/>
      <c r="FY78" s="287"/>
      <c r="FZ78" s="287"/>
      <c r="GA78" s="287"/>
      <c r="GB78" s="287"/>
      <c r="GC78" s="287"/>
      <c r="GD78" s="287"/>
      <c r="GE78" s="287"/>
      <c r="GF78" s="287"/>
      <c r="GG78" s="287"/>
      <c r="GH78" s="287"/>
      <c r="GI78" s="287"/>
      <c r="GJ78" s="287"/>
      <c r="GK78" s="287"/>
      <c r="GL78" s="287"/>
      <c r="GM78" s="287"/>
      <c r="GN78" s="287"/>
      <c r="GO78" s="287"/>
      <c r="GP78" s="287"/>
      <c r="GQ78" s="287"/>
      <c r="GR78" s="287"/>
      <c r="GS78" s="287"/>
      <c r="GT78" s="287"/>
      <c r="GU78" s="287"/>
      <c r="GV78" s="287"/>
      <c r="GW78" s="287"/>
      <c r="GX78" s="287"/>
      <c r="GY78" s="287"/>
      <c r="GZ78" s="287"/>
      <c r="HA78" s="287"/>
      <c r="HB78" s="287"/>
      <c r="HC78" s="287"/>
      <c r="HD78" s="287"/>
      <c r="HE78" s="287"/>
      <c r="HF78" s="287"/>
      <c r="HG78" s="287"/>
      <c r="HH78" s="287"/>
      <c r="HI78" s="287"/>
      <c r="HL78" s="11"/>
      <c r="HM78" s="11"/>
      <c r="IB78" s="12"/>
    </row>
    <row r="79" spans="1:236" s="10" customFormat="1" ht="15" customHeight="1" x14ac:dyDescent="0.25">
      <c r="A79" s="32" t="s">
        <v>110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L79" s="11"/>
      <c r="HM79" s="11"/>
      <c r="IB79" s="12"/>
    </row>
    <row r="80" spans="1:236" s="10" customFormat="1" ht="1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L80" s="11"/>
      <c r="HM80" s="11"/>
      <c r="IB80" s="12"/>
    </row>
    <row r="81" spans="1:236" s="41" customFormat="1" ht="28.5" customHeight="1" x14ac:dyDescent="0.25">
      <c r="A81" s="193" t="s">
        <v>111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74" t="s">
        <v>112</v>
      </c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4"/>
      <c r="FU81" s="174"/>
      <c r="FV81" s="174"/>
      <c r="FW81" s="174"/>
      <c r="FX81" s="174"/>
      <c r="FY81" s="174"/>
      <c r="FZ81" s="174"/>
      <c r="GA81" s="174"/>
      <c r="GB81" s="174"/>
      <c r="GC81" s="174"/>
      <c r="GD81" s="174"/>
      <c r="GE81" s="174"/>
      <c r="GF81" s="174"/>
      <c r="GG81" s="174"/>
      <c r="GH81" s="174"/>
      <c r="GI81" s="174"/>
      <c r="GJ81" s="174"/>
      <c r="GK81" s="174"/>
      <c r="GL81" s="174"/>
      <c r="GM81" s="174"/>
      <c r="GN81" s="174"/>
      <c r="GO81" s="174"/>
      <c r="GP81" s="174"/>
      <c r="GQ81" s="174"/>
      <c r="GR81" s="174"/>
      <c r="GS81" s="174"/>
      <c r="GT81" s="174"/>
      <c r="GU81" s="195" t="s">
        <v>113</v>
      </c>
      <c r="GV81" s="196"/>
      <c r="GW81" s="196"/>
      <c r="GX81" s="196"/>
      <c r="GY81" s="196"/>
      <c r="GZ81" s="196"/>
      <c r="HA81" s="196"/>
      <c r="HB81" s="196"/>
      <c r="HC81" s="196"/>
      <c r="HD81" s="196"/>
      <c r="HE81" s="196"/>
      <c r="HF81" s="196"/>
      <c r="HG81" s="196"/>
      <c r="HH81" s="196"/>
      <c r="HI81" s="196"/>
      <c r="HL81" s="42"/>
      <c r="HM81" s="42"/>
      <c r="IB81" s="43"/>
    </row>
    <row r="82" spans="1:236" s="41" customFormat="1" ht="13.5" customHeight="1" x14ac:dyDescent="0.25">
      <c r="A82" s="197">
        <v>1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74">
        <v>2</v>
      </c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4"/>
      <c r="FU82" s="174"/>
      <c r="FV82" s="174"/>
      <c r="FW82" s="174"/>
      <c r="FX82" s="174"/>
      <c r="FY82" s="174"/>
      <c r="FZ82" s="174"/>
      <c r="GA82" s="174"/>
      <c r="GB82" s="174"/>
      <c r="GC82" s="174"/>
      <c r="GD82" s="174"/>
      <c r="GE82" s="174"/>
      <c r="GF82" s="174"/>
      <c r="GG82" s="174"/>
      <c r="GH82" s="174"/>
      <c r="GI82" s="174"/>
      <c r="GJ82" s="174"/>
      <c r="GK82" s="174"/>
      <c r="GL82" s="174"/>
      <c r="GM82" s="174"/>
      <c r="GN82" s="174"/>
      <c r="GO82" s="174"/>
      <c r="GP82" s="174"/>
      <c r="GQ82" s="174"/>
      <c r="GR82" s="174"/>
      <c r="GS82" s="174"/>
      <c r="GT82" s="174"/>
      <c r="GU82" s="199">
        <v>3</v>
      </c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L82" s="42"/>
      <c r="HM82" s="42"/>
      <c r="IB82" s="43"/>
    </row>
    <row r="83" spans="1:236" s="41" customFormat="1" ht="53.25" customHeight="1" x14ac:dyDescent="0.25">
      <c r="A83" s="184" t="s">
        <v>114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6"/>
      <c r="S83" s="187" t="s">
        <v>115</v>
      </c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8" t="s">
        <v>116</v>
      </c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L83" s="42"/>
      <c r="HM83" s="42"/>
      <c r="IB83" s="43"/>
    </row>
    <row r="84" spans="1:236" s="10" customFormat="1" ht="15.75" x14ac:dyDescent="0.25">
      <c r="A84" s="274" t="s">
        <v>117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  <c r="EO84" s="274"/>
      <c r="EP84" s="274"/>
      <c r="EQ84" s="274"/>
      <c r="ER84" s="274"/>
      <c r="ES84" s="274"/>
      <c r="ET84" s="274"/>
      <c r="EU84" s="274"/>
      <c r="EV84" s="274"/>
      <c r="EW84" s="274"/>
      <c r="EX84" s="274"/>
      <c r="EY84" s="274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4"/>
      <c r="FQ84" s="274"/>
      <c r="FR84" s="274"/>
      <c r="FS84" s="274"/>
      <c r="FT84" s="274"/>
      <c r="FU84" s="274"/>
      <c r="FV84" s="274"/>
      <c r="FW84" s="274"/>
      <c r="FX84" s="274"/>
      <c r="FY84" s="274"/>
      <c r="FZ84" s="274"/>
      <c r="GA84" s="274"/>
      <c r="GB84" s="274"/>
      <c r="GC84" s="274"/>
      <c r="GD84" s="274"/>
      <c r="GE84" s="274"/>
      <c r="GF84" s="274"/>
      <c r="GG84" s="274"/>
      <c r="GH84" s="274"/>
      <c r="GI84" s="274"/>
      <c r="GJ84" s="274"/>
      <c r="GK84" s="274"/>
      <c r="GL84" s="274"/>
      <c r="GM84" s="274"/>
      <c r="GN84" s="274"/>
      <c r="GO84" s="274"/>
      <c r="GP84" s="274"/>
      <c r="GQ84" s="274"/>
      <c r="GR84" s="274"/>
      <c r="GS84" s="274"/>
      <c r="GT84" s="274"/>
      <c r="GU84" s="274"/>
      <c r="GV84" s="274"/>
      <c r="GW84" s="274"/>
      <c r="GX84" s="274"/>
      <c r="GY84" s="274"/>
      <c r="GZ84" s="274"/>
      <c r="HA84" s="274"/>
      <c r="HB84" s="274"/>
      <c r="HC84" s="274"/>
      <c r="HD84" s="274"/>
      <c r="HE84" s="274"/>
      <c r="HF84" s="274"/>
      <c r="HG84" s="274"/>
      <c r="HH84" s="274"/>
      <c r="HI84" s="274"/>
      <c r="HL84" s="11"/>
      <c r="HM84" s="11"/>
      <c r="IB84" s="12"/>
    </row>
    <row r="85" spans="1:236" s="10" customFormat="1" ht="15.7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L85" s="11"/>
      <c r="HM85" s="11"/>
      <c r="IB85" s="12"/>
    </row>
    <row r="86" spans="1:236" s="10" customFormat="1" ht="15.75" x14ac:dyDescent="0.25">
      <c r="A86" s="157" t="s">
        <v>27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275" t="s">
        <v>118</v>
      </c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275"/>
      <c r="EB86" s="275"/>
      <c r="EC86" s="275"/>
      <c r="ED86" s="275"/>
      <c r="EE86" s="275"/>
      <c r="EF86" s="275"/>
      <c r="EG86" s="275"/>
      <c r="EH86" s="275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/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  <c r="FL86" s="275"/>
      <c r="FM86" s="275"/>
      <c r="FN86" s="275"/>
      <c r="FO86" s="275"/>
      <c r="FP86" s="276" t="s">
        <v>29</v>
      </c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276"/>
      <c r="GF86" s="276"/>
      <c r="GG86" s="276"/>
      <c r="GH86" s="276"/>
      <c r="GI86" s="276"/>
      <c r="GJ86" s="276"/>
      <c r="GK86" s="276"/>
      <c r="GL86" s="276"/>
      <c r="GM86" s="276"/>
      <c r="GN86" s="276"/>
      <c r="GO86" s="276"/>
      <c r="GP86" s="276"/>
      <c r="GQ86" s="276"/>
      <c r="GR86" s="276"/>
      <c r="GS86" s="276"/>
      <c r="GT86" s="276"/>
      <c r="GU86" s="276"/>
      <c r="GV86" s="276"/>
      <c r="GW86" s="276"/>
      <c r="GX86" s="276"/>
      <c r="GY86" s="276"/>
      <c r="GZ86" s="277"/>
      <c r="HA86" s="278" t="s">
        <v>119</v>
      </c>
      <c r="HB86" s="279"/>
      <c r="HC86" s="279"/>
      <c r="HD86" s="279"/>
      <c r="HE86" s="279"/>
      <c r="HF86" s="279"/>
      <c r="HG86" s="279"/>
      <c r="HH86" s="279"/>
      <c r="HI86" s="280"/>
      <c r="HL86" s="11"/>
      <c r="HM86" s="11"/>
      <c r="IB86" s="12"/>
    </row>
    <row r="87" spans="1:236" s="10" customFormat="1" ht="15.75" x14ac:dyDescent="0.25">
      <c r="A87" s="284" t="s">
        <v>31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5" t="s">
        <v>120</v>
      </c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5"/>
      <c r="CI87" s="285"/>
      <c r="CJ87" s="285"/>
      <c r="CK87" s="285"/>
      <c r="CL87" s="285"/>
      <c r="CM87" s="285"/>
      <c r="CN87" s="285"/>
      <c r="CO87" s="285"/>
      <c r="CP87" s="285"/>
      <c r="CQ87" s="285"/>
      <c r="CR87" s="285"/>
      <c r="CS87" s="285"/>
      <c r="CT87" s="285"/>
      <c r="CU87" s="285"/>
      <c r="CV87" s="285"/>
      <c r="CW87" s="285"/>
      <c r="CX87" s="285"/>
      <c r="CY87" s="285"/>
      <c r="CZ87" s="285"/>
      <c r="DA87" s="285"/>
      <c r="DB87" s="285"/>
      <c r="DC87" s="285"/>
      <c r="DD87" s="285"/>
      <c r="DE87" s="285"/>
      <c r="DF87" s="285"/>
      <c r="DG87" s="285"/>
      <c r="DH87" s="285"/>
      <c r="DI87" s="285"/>
      <c r="DJ87" s="285"/>
      <c r="DK87" s="285"/>
      <c r="DL87" s="285"/>
      <c r="DM87" s="285"/>
      <c r="DN87" s="285"/>
      <c r="DO87" s="285"/>
      <c r="DP87" s="285"/>
      <c r="DQ87" s="285"/>
      <c r="DR87" s="285"/>
      <c r="DS87" s="285"/>
      <c r="DT87" s="285"/>
      <c r="DU87" s="285"/>
      <c r="DV87" s="285"/>
      <c r="DW87" s="285"/>
      <c r="DX87" s="285"/>
      <c r="DY87" s="285"/>
      <c r="DZ87" s="285"/>
      <c r="EA87" s="285"/>
      <c r="EB87" s="285"/>
      <c r="EC87" s="285"/>
      <c r="ED87" s="285"/>
      <c r="EE87" s="285"/>
      <c r="EF87" s="285"/>
      <c r="EG87" s="285"/>
      <c r="EH87" s="285"/>
      <c r="EI87" s="285"/>
      <c r="EJ87" s="285"/>
      <c r="EK87" s="285"/>
      <c r="EL87" s="285"/>
      <c r="EM87" s="285"/>
      <c r="EN87" s="285"/>
      <c r="EO87" s="285"/>
      <c r="EP87" s="285"/>
      <c r="EQ87" s="285"/>
      <c r="ER87" s="285"/>
      <c r="ES87" s="285"/>
      <c r="ET87" s="285"/>
      <c r="EU87" s="285"/>
      <c r="EV87" s="285"/>
      <c r="EW87" s="285"/>
      <c r="EX87" s="285"/>
      <c r="EY87" s="285"/>
      <c r="EZ87" s="285"/>
      <c r="FA87" s="285"/>
      <c r="FB87" s="285"/>
      <c r="FC87" s="285"/>
      <c r="FD87" s="285"/>
      <c r="FE87" s="285"/>
      <c r="FF87" s="285"/>
      <c r="FG87" s="285"/>
      <c r="FH87" s="285"/>
      <c r="FI87" s="285"/>
      <c r="FJ87" s="285"/>
      <c r="FK87" s="285"/>
      <c r="FL87" s="285"/>
      <c r="FM87" s="285"/>
      <c r="FN87" s="285"/>
      <c r="FO87" s="285"/>
      <c r="FP87" s="276" t="s">
        <v>33</v>
      </c>
      <c r="FQ87" s="276"/>
      <c r="FR87" s="276"/>
      <c r="FS87" s="276"/>
      <c r="FT87" s="276"/>
      <c r="FU87" s="276"/>
      <c r="FV87" s="276"/>
      <c r="FW87" s="276"/>
      <c r="FX87" s="276"/>
      <c r="FY87" s="276"/>
      <c r="FZ87" s="276"/>
      <c r="GA87" s="276"/>
      <c r="GB87" s="276"/>
      <c r="GC87" s="276"/>
      <c r="GD87" s="276"/>
      <c r="GE87" s="276"/>
      <c r="GF87" s="276"/>
      <c r="GG87" s="276"/>
      <c r="GH87" s="276"/>
      <c r="GI87" s="276"/>
      <c r="GJ87" s="276"/>
      <c r="GK87" s="276"/>
      <c r="GL87" s="276"/>
      <c r="GM87" s="276"/>
      <c r="GN87" s="276"/>
      <c r="GO87" s="276"/>
      <c r="GP87" s="276"/>
      <c r="GQ87" s="276"/>
      <c r="GR87" s="276"/>
      <c r="GS87" s="276"/>
      <c r="GT87" s="276"/>
      <c r="GU87" s="276"/>
      <c r="GV87" s="276"/>
      <c r="GW87" s="276"/>
      <c r="GX87" s="276"/>
      <c r="GY87" s="276"/>
      <c r="GZ87" s="277"/>
      <c r="HA87" s="281"/>
      <c r="HB87" s="282"/>
      <c r="HC87" s="282"/>
      <c r="HD87" s="282"/>
      <c r="HE87" s="282"/>
      <c r="HF87" s="282"/>
      <c r="HG87" s="282"/>
      <c r="HH87" s="282"/>
      <c r="HI87" s="283"/>
      <c r="HL87" s="11"/>
      <c r="HM87" s="11"/>
      <c r="IB87" s="12"/>
    </row>
    <row r="88" spans="1:236" s="10" customFormat="1" ht="15.7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L88" s="11"/>
      <c r="HM88" s="11"/>
      <c r="IB88" s="12"/>
    </row>
    <row r="89" spans="1:236" s="10" customFormat="1" ht="15.75" x14ac:dyDescent="0.25">
      <c r="A89" s="32" t="s">
        <v>34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L89" s="11"/>
      <c r="HM89" s="11"/>
      <c r="IB89" s="12"/>
    </row>
    <row r="90" spans="1:236" s="10" customFormat="1" ht="15.75" x14ac:dyDescent="0.25">
      <c r="A90" s="32" t="s">
        <v>35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L90" s="11"/>
      <c r="HM90" s="11"/>
      <c r="IB90" s="12"/>
    </row>
    <row r="91" spans="1:236" s="10" customFormat="1" ht="7.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L91" s="11"/>
      <c r="HM91" s="11"/>
      <c r="IB91" s="12"/>
    </row>
    <row r="92" spans="1:236" s="6" customFormat="1" ht="26.25" customHeight="1" x14ac:dyDescent="0.2">
      <c r="A92" s="178" t="s">
        <v>36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243"/>
      <c r="W92" s="178" t="s">
        <v>37</v>
      </c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243"/>
      <c r="BG92" s="178" t="s">
        <v>38</v>
      </c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243"/>
      <c r="BS92" s="178" t="s">
        <v>39</v>
      </c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243"/>
      <c r="CT92" s="193" t="s">
        <v>40</v>
      </c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273"/>
      <c r="DX92" s="193" t="s">
        <v>41</v>
      </c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273"/>
      <c r="HL92" s="7"/>
      <c r="HM92" s="7"/>
      <c r="IB92" s="8"/>
    </row>
    <row r="93" spans="1:236" s="6" customFormat="1" ht="24.75" customHeight="1" x14ac:dyDescent="0.2">
      <c r="A93" s="180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271"/>
      <c r="W93" s="180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271"/>
      <c r="BG93" s="180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271"/>
      <c r="BS93" s="178" t="s">
        <v>121</v>
      </c>
      <c r="BT93" s="179"/>
      <c r="BU93" s="179"/>
      <c r="BV93" s="179"/>
      <c r="BW93" s="179"/>
      <c r="BX93" s="179"/>
      <c r="BY93" s="179"/>
      <c r="BZ93" s="179"/>
      <c r="CA93" s="179"/>
      <c r="CB93" s="179"/>
      <c r="CC93" s="243"/>
      <c r="CD93" s="178" t="s">
        <v>43</v>
      </c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243"/>
      <c r="CT93" s="262"/>
      <c r="CU93" s="263"/>
      <c r="CV93" s="263"/>
      <c r="CW93" s="263"/>
      <c r="CX93" s="263"/>
      <c r="CY93" s="263"/>
      <c r="CZ93" s="263"/>
      <c r="DA93" s="263"/>
      <c r="DB93" s="263"/>
      <c r="DC93" s="264"/>
      <c r="DD93" s="262"/>
      <c r="DE93" s="263"/>
      <c r="DF93" s="263"/>
      <c r="DG93" s="263"/>
      <c r="DH93" s="263"/>
      <c r="DI93" s="263"/>
      <c r="DJ93" s="263"/>
      <c r="DK93" s="263"/>
      <c r="DL93" s="263"/>
      <c r="DM93" s="264"/>
      <c r="DN93" s="262"/>
      <c r="DO93" s="263"/>
      <c r="DP93" s="263"/>
      <c r="DQ93" s="263"/>
      <c r="DR93" s="263"/>
      <c r="DS93" s="263"/>
      <c r="DT93" s="263"/>
      <c r="DU93" s="263"/>
      <c r="DV93" s="263"/>
      <c r="DW93" s="264"/>
      <c r="DX93" s="265" t="s">
        <v>44</v>
      </c>
      <c r="DY93" s="266"/>
      <c r="DZ93" s="266"/>
      <c r="EA93" s="266"/>
      <c r="EB93" s="266"/>
      <c r="EC93" s="266"/>
      <c r="ED93" s="266"/>
      <c r="EE93" s="266"/>
      <c r="EF93" s="266"/>
      <c r="EG93" s="266"/>
      <c r="EH93" s="266"/>
      <c r="EI93" s="266"/>
      <c r="EJ93" s="266"/>
      <c r="EK93" s="266"/>
      <c r="EL93" s="266"/>
      <c r="EM93" s="266"/>
      <c r="EN93" s="266"/>
      <c r="EO93" s="266"/>
      <c r="EP93" s="266"/>
      <c r="EQ93" s="266"/>
      <c r="ER93" s="266"/>
      <c r="ES93" s="266"/>
      <c r="ET93" s="266"/>
      <c r="EU93" s="266"/>
      <c r="EV93" s="266"/>
      <c r="EW93" s="266"/>
      <c r="EX93" s="266"/>
      <c r="EY93" s="266"/>
      <c r="EZ93" s="267"/>
      <c r="FA93" s="268" t="s">
        <v>45</v>
      </c>
      <c r="FB93" s="269"/>
      <c r="FC93" s="269"/>
      <c r="FD93" s="269"/>
      <c r="FE93" s="269"/>
      <c r="FF93" s="269"/>
      <c r="FG93" s="269"/>
      <c r="FH93" s="269"/>
      <c r="FI93" s="269"/>
      <c r="FJ93" s="269"/>
      <c r="FK93" s="269"/>
      <c r="FL93" s="269"/>
      <c r="FM93" s="269"/>
      <c r="FN93" s="269"/>
      <c r="FO93" s="269"/>
      <c r="FP93" s="269"/>
      <c r="FQ93" s="269"/>
      <c r="FR93" s="269"/>
      <c r="FS93" s="269"/>
      <c r="FT93" s="269"/>
      <c r="FU93" s="269"/>
      <c r="FV93" s="269"/>
      <c r="FW93" s="269"/>
      <c r="FX93" s="269"/>
      <c r="FY93" s="269"/>
      <c r="FZ93" s="269"/>
      <c r="GA93" s="269"/>
      <c r="GB93" s="269"/>
      <c r="GC93" s="270"/>
      <c r="GD93" s="265" t="s">
        <v>46</v>
      </c>
      <c r="GE93" s="266"/>
      <c r="GF93" s="266"/>
      <c r="GG93" s="266"/>
      <c r="GH93" s="266"/>
      <c r="GI93" s="266"/>
      <c r="GJ93" s="266"/>
      <c r="GK93" s="266"/>
      <c r="GL93" s="266"/>
      <c r="GM93" s="266"/>
      <c r="GN93" s="266"/>
      <c r="GO93" s="266"/>
      <c r="GP93" s="266"/>
      <c r="GQ93" s="266"/>
      <c r="GR93" s="266"/>
      <c r="GS93" s="266"/>
      <c r="GT93" s="266"/>
      <c r="GU93" s="266"/>
      <c r="GV93" s="266"/>
      <c r="GW93" s="266"/>
      <c r="GX93" s="266"/>
      <c r="GY93" s="266"/>
      <c r="GZ93" s="266"/>
      <c r="HA93" s="266"/>
      <c r="HB93" s="266"/>
      <c r="HC93" s="266"/>
      <c r="HD93" s="267"/>
      <c r="HL93" s="7"/>
      <c r="HM93" s="7"/>
      <c r="IB93" s="8"/>
    </row>
    <row r="94" spans="1:236" s="6" customFormat="1" ht="12.75" customHeight="1" x14ac:dyDescent="0.2">
      <c r="A94" s="180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271"/>
      <c r="W94" s="180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271"/>
      <c r="BG94" s="180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271"/>
      <c r="BS94" s="180"/>
      <c r="BT94" s="181"/>
      <c r="BU94" s="181"/>
      <c r="BV94" s="181"/>
      <c r="BW94" s="181"/>
      <c r="BX94" s="181"/>
      <c r="BY94" s="181"/>
      <c r="BZ94" s="181"/>
      <c r="CA94" s="181"/>
      <c r="CB94" s="181"/>
      <c r="CC94" s="271"/>
      <c r="CD94" s="180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271"/>
      <c r="CT94" s="259">
        <v>20</v>
      </c>
      <c r="CU94" s="260"/>
      <c r="CV94" s="260"/>
      <c r="CW94" s="261" t="s">
        <v>47</v>
      </c>
      <c r="CX94" s="261"/>
      <c r="CY94" s="261"/>
      <c r="CZ94" s="254" t="s">
        <v>48</v>
      </c>
      <c r="DA94" s="254"/>
      <c r="DB94" s="254"/>
      <c r="DC94" s="255"/>
      <c r="DD94" s="259">
        <v>20</v>
      </c>
      <c r="DE94" s="260"/>
      <c r="DF94" s="260"/>
      <c r="DG94" s="261" t="s">
        <v>49</v>
      </c>
      <c r="DH94" s="261"/>
      <c r="DI94" s="261"/>
      <c r="DJ94" s="254" t="s">
        <v>48</v>
      </c>
      <c r="DK94" s="254"/>
      <c r="DL94" s="254"/>
      <c r="DM94" s="255"/>
      <c r="DN94" s="259">
        <v>20</v>
      </c>
      <c r="DO94" s="260"/>
      <c r="DP94" s="260"/>
      <c r="DQ94" s="261" t="s">
        <v>50</v>
      </c>
      <c r="DR94" s="261"/>
      <c r="DS94" s="261"/>
      <c r="DT94" s="254" t="s">
        <v>48</v>
      </c>
      <c r="DU94" s="254"/>
      <c r="DV94" s="254"/>
      <c r="DW94" s="255"/>
      <c r="DX94" s="250" t="s">
        <v>51</v>
      </c>
      <c r="DY94" s="251"/>
      <c r="DZ94" s="251"/>
      <c r="EA94" s="251"/>
      <c r="EB94" s="251"/>
      <c r="EC94" s="251"/>
      <c r="ED94" s="251"/>
      <c r="EE94" s="251"/>
      <c r="EF94" s="251"/>
      <c r="EG94" s="251"/>
      <c r="EH94" s="251"/>
      <c r="EI94" s="251"/>
      <c r="EJ94" s="251"/>
      <c r="EK94" s="252"/>
      <c r="EL94" s="244" t="s">
        <v>52</v>
      </c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6"/>
      <c r="FA94" s="250" t="s">
        <v>51</v>
      </c>
      <c r="FB94" s="251"/>
      <c r="FC94" s="251"/>
      <c r="FD94" s="251"/>
      <c r="FE94" s="251"/>
      <c r="FF94" s="251"/>
      <c r="FG94" s="251"/>
      <c r="FH94" s="251"/>
      <c r="FI94" s="251"/>
      <c r="FJ94" s="251"/>
      <c r="FK94" s="251"/>
      <c r="FL94" s="251"/>
      <c r="FM94" s="251"/>
      <c r="FN94" s="252"/>
      <c r="FO94" s="244" t="s">
        <v>52</v>
      </c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6"/>
      <c r="GD94" s="250" t="s">
        <v>51</v>
      </c>
      <c r="GE94" s="251"/>
      <c r="GF94" s="251"/>
      <c r="GG94" s="251"/>
      <c r="GH94" s="251"/>
      <c r="GI94" s="251"/>
      <c r="GJ94" s="251"/>
      <c r="GK94" s="251"/>
      <c r="GL94" s="251"/>
      <c r="GM94" s="251"/>
      <c r="GN94" s="251"/>
      <c r="GO94" s="251"/>
      <c r="GP94" s="252"/>
      <c r="GQ94" s="244" t="s">
        <v>52</v>
      </c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6"/>
      <c r="HL94" s="7"/>
      <c r="HM94" s="7"/>
      <c r="IB94" s="8"/>
    </row>
    <row r="95" spans="1:236" s="6" customFormat="1" ht="37.5" customHeight="1" x14ac:dyDescent="0.2">
      <c r="A95" s="180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271"/>
      <c r="W95" s="182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272"/>
      <c r="BG95" s="182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272"/>
      <c r="BS95" s="180"/>
      <c r="BT95" s="181"/>
      <c r="BU95" s="181"/>
      <c r="BV95" s="181"/>
      <c r="BW95" s="181"/>
      <c r="BX95" s="181"/>
      <c r="BY95" s="181"/>
      <c r="BZ95" s="181"/>
      <c r="CA95" s="181"/>
      <c r="CB95" s="181"/>
      <c r="CC95" s="271"/>
      <c r="CD95" s="182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272"/>
      <c r="CT95" s="256" t="s">
        <v>53</v>
      </c>
      <c r="CU95" s="257"/>
      <c r="CV95" s="257"/>
      <c r="CW95" s="257"/>
      <c r="CX95" s="257"/>
      <c r="CY95" s="257"/>
      <c r="CZ95" s="257"/>
      <c r="DA95" s="257"/>
      <c r="DB95" s="257"/>
      <c r="DC95" s="258"/>
      <c r="DD95" s="256" t="s">
        <v>54</v>
      </c>
      <c r="DE95" s="257"/>
      <c r="DF95" s="257"/>
      <c r="DG95" s="257"/>
      <c r="DH95" s="257"/>
      <c r="DI95" s="257"/>
      <c r="DJ95" s="257"/>
      <c r="DK95" s="257"/>
      <c r="DL95" s="257"/>
      <c r="DM95" s="258"/>
      <c r="DN95" s="256" t="s">
        <v>55</v>
      </c>
      <c r="DO95" s="257"/>
      <c r="DP95" s="257"/>
      <c r="DQ95" s="257"/>
      <c r="DR95" s="257"/>
      <c r="DS95" s="257"/>
      <c r="DT95" s="257"/>
      <c r="DU95" s="257"/>
      <c r="DV95" s="257"/>
      <c r="DW95" s="258"/>
      <c r="DX95" s="253"/>
      <c r="DY95" s="254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  <c r="EK95" s="255"/>
      <c r="EL95" s="247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9"/>
      <c r="FA95" s="253"/>
      <c r="FB95" s="254"/>
      <c r="FC95" s="254"/>
      <c r="FD95" s="254"/>
      <c r="FE95" s="254"/>
      <c r="FF95" s="254"/>
      <c r="FG95" s="254"/>
      <c r="FH95" s="254"/>
      <c r="FI95" s="254"/>
      <c r="FJ95" s="254"/>
      <c r="FK95" s="254"/>
      <c r="FL95" s="254"/>
      <c r="FM95" s="254"/>
      <c r="FN95" s="255"/>
      <c r="FO95" s="247"/>
      <c r="FP95" s="248"/>
      <c r="FQ95" s="248"/>
      <c r="FR95" s="248"/>
      <c r="FS95" s="248"/>
      <c r="FT95" s="248"/>
      <c r="FU95" s="248"/>
      <c r="FV95" s="248"/>
      <c r="FW95" s="248"/>
      <c r="FX95" s="248"/>
      <c r="FY95" s="248"/>
      <c r="FZ95" s="248"/>
      <c r="GA95" s="248"/>
      <c r="GB95" s="248"/>
      <c r="GC95" s="249"/>
      <c r="GD95" s="253"/>
      <c r="GE95" s="254"/>
      <c r="GF95" s="254"/>
      <c r="GG95" s="254"/>
      <c r="GH95" s="254"/>
      <c r="GI95" s="254"/>
      <c r="GJ95" s="254"/>
      <c r="GK95" s="254"/>
      <c r="GL95" s="254"/>
      <c r="GM95" s="254"/>
      <c r="GN95" s="254"/>
      <c r="GO95" s="254"/>
      <c r="GP95" s="255"/>
      <c r="GQ95" s="247"/>
      <c r="GR95" s="248"/>
      <c r="GS95" s="248"/>
      <c r="GT95" s="248"/>
      <c r="GU95" s="248"/>
      <c r="GV95" s="248"/>
      <c r="GW95" s="248"/>
      <c r="GX95" s="248"/>
      <c r="GY95" s="248"/>
      <c r="GZ95" s="248"/>
      <c r="HA95" s="248"/>
      <c r="HB95" s="248"/>
      <c r="HC95" s="248"/>
      <c r="HD95" s="249"/>
      <c r="HL95" s="7"/>
      <c r="HM95" s="7"/>
      <c r="IB95" s="8"/>
    </row>
    <row r="96" spans="1:236" s="6" customFormat="1" ht="48" customHeight="1" x14ac:dyDescent="0.2">
      <c r="A96" s="180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271"/>
      <c r="W96" s="195" t="s">
        <v>56</v>
      </c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234"/>
      <c r="AI96" s="195" t="s">
        <v>57</v>
      </c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234"/>
      <c r="AU96" s="195" t="s">
        <v>58</v>
      </c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234"/>
      <c r="BG96" s="195" t="s">
        <v>59</v>
      </c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234"/>
      <c r="BS96" s="180"/>
      <c r="BT96" s="181"/>
      <c r="BU96" s="181"/>
      <c r="BV96" s="181"/>
      <c r="BW96" s="181"/>
      <c r="BX96" s="181"/>
      <c r="BY96" s="181"/>
      <c r="BZ96" s="181"/>
      <c r="CA96" s="181"/>
      <c r="CB96" s="181"/>
      <c r="CC96" s="271"/>
      <c r="CD96" s="178" t="s">
        <v>61</v>
      </c>
      <c r="CE96" s="179"/>
      <c r="CF96" s="179"/>
      <c r="CG96" s="179"/>
      <c r="CH96" s="179"/>
      <c r="CI96" s="179"/>
      <c r="CJ96" s="179"/>
      <c r="CK96" s="179"/>
      <c r="CL96" s="179"/>
      <c r="CM96" s="243"/>
      <c r="CN96" s="178" t="s">
        <v>62</v>
      </c>
      <c r="CO96" s="179"/>
      <c r="CP96" s="179"/>
      <c r="CQ96" s="179"/>
      <c r="CR96" s="179"/>
      <c r="CS96" s="243"/>
      <c r="CT96" s="256"/>
      <c r="CU96" s="257"/>
      <c r="CV96" s="257"/>
      <c r="CW96" s="257"/>
      <c r="CX96" s="257"/>
      <c r="CY96" s="257"/>
      <c r="CZ96" s="257"/>
      <c r="DA96" s="257"/>
      <c r="DB96" s="257"/>
      <c r="DC96" s="258"/>
      <c r="DD96" s="256"/>
      <c r="DE96" s="257"/>
      <c r="DF96" s="257"/>
      <c r="DG96" s="257"/>
      <c r="DH96" s="257"/>
      <c r="DI96" s="257"/>
      <c r="DJ96" s="257"/>
      <c r="DK96" s="257"/>
      <c r="DL96" s="257"/>
      <c r="DM96" s="258"/>
      <c r="DN96" s="256"/>
      <c r="DO96" s="257"/>
      <c r="DP96" s="257"/>
      <c r="DQ96" s="257"/>
      <c r="DR96" s="257"/>
      <c r="DS96" s="257"/>
      <c r="DT96" s="257"/>
      <c r="DU96" s="257"/>
      <c r="DV96" s="257"/>
      <c r="DW96" s="258"/>
      <c r="DX96" s="253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  <c r="EK96" s="255"/>
      <c r="EL96" s="247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9"/>
      <c r="FA96" s="253"/>
      <c r="FB96" s="254"/>
      <c r="FC96" s="254"/>
      <c r="FD96" s="254"/>
      <c r="FE96" s="254"/>
      <c r="FF96" s="254"/>
      <c r="FG96" s="254"/>
      <c r="FH96" s="254"/>
      <c r="FI96" s="254"/>
      <c r="FJ96" s="254"/>
      <c r="FK96" s="254"/>
      <c r="FL96" s="254"/>
      <c r="FM96" s="254"/>
      <c r="FN96" s="255"/>
      <c r="FO96" s="247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9"/>
      <c r="GD96" s="253"/>
      <c r="GE96" s="254"/>
      <c r="GF96" s="254"/>
      <c r="GG96" s="254"/>
      <c r="GH96" s="254"/>
      <c r="GI96" s="254"/>
      <c r="GJ96" s="254"/>
      <c r="GK96" s="254"/>
      <c r="GL96" s="254"/>
      <c r="GM96" s="254"/>
      <c r="GN96" s="254"/>
      <c r="GO96" s="254"/>
      <c r="GP96" s="255"/>
      <c r="GQ96" s="247"/>
      <c r="GR96" s="248"/>
      <c r="GS96" s="248"/>
      <c r="GT96" s="248"/>
      <c r="GU96" s="248"/>
      <c r="GV96" s="248"/>
      <c r="GW96" s="248"/>
      <c r="GX96" s="248"/>
      <c r="GY96" s="248"/>
      <c r="GZ96" s="248"/>
      <c r="HA96" s="248"/>
      <c r="HB96" s="248"/>
      <c r="HC96" s="248"/>
      <c r="HD96" s="249"/>
      <c r="HL96" s="7"/>
      <c r="HM96" s="7"/>
      <c r="IB96" s="8"/>
    </row>
    <row r="97" spans="1:236" s="16" customFormat="1" ht="12" customHeight="1" x14ac:dyDescent="0.25">
      <c r="A97" s="197">
        <v>1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242"/>
      <c r="W97" s="197">
        <v>2</v>
      </c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242"/>
      <c r="AI97" s="197">
        <v>3</v>
      </c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242"/>
      <c r="AU97" s="197">
        <v>4</v>
      </c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242"/>
      <c r="BG97" s="197">
        <v>5</v>
      </c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242"/>
      <c r="BS97" s="197">
        <v>6</v>
      </c>
      <c r="BT97" s="198"/>
      <c r="BU97" s="198"/>
      <c r="BV97" s="198"/>
      <c r="BW97" s="198"/>
      <c r="BX97" s="198"/>
      <c r="BY97" s="198"/>
      <c r="BZ97" s="198"/>
      <c r="CA97" s="198"/>
      <c r="CB97" s="198"/>
      <c r="CC97" s="242"/>
      <c r="CD97" s="197">
        <v>7</v>
      </c>
      <c r="CE97" s="198"/>
      <c r="CF97" s="198"/>
      <c r="CG97" s="198"/>
      <c r="CH97" s="198"/>
      <c r="CI97" s="198"/>
      <c r="CJ97" s="198"/>
      <c r="CK97" s="198"/>
      <c r="CL97" s="198"/>
      <c r="CM97" s="242"/>
      <c r="CN97" s="197">
        <v>8</v>
      </c>
      <c r="CO97" s="198"/>
      <c r="CP97" s="198"/>
      <c r="CQ97" s="198"/>
      <c r="CR97" s="198"/>
      <c r="CS97" s="242"/>
      <c r="CT97" s="197">
        <v>9</v>
      </c>
      <c r="CU97" s="198"/>
      <c r="CV97" s="198"/>
      <c r="CW97" s="198"/>
      <c r="CX97" s="198"/>
      <c r="CY97" s="198"/>
      <c r="CZ97" s="198"/>
      <c r="DA97" s="198"/>
      <c r="DB97" s="198"/>
      <c r="DC97" s="242"/>
      <c r="DD97" s="197">
        <v>10</v>
      </c>
      <c r="DE97" s="198"/>
      <c r="DF97" s="198"/>
      <c r="DG97" s="198"/>
      <c r="DH97" s="198"/>
      <c r="DI97" s="198"/>
      <c r="DJ97" s="198"/>
      <c r="DK97" s="198"/>
      <c r="DL97" s="198"/>
      <c r="DM97" s="242"/>
      <c r="DN97" s="197">
        <v>11</v>
      </c>
      <c r="DO97" s="198"/>
      <c r="DP97" s="198"/>
      <c r="DQ97" s="198"/>
      <c r="DR97" s="198"/>
      <c r="DS97" s="198"/>
      <c r="DT97" s="198"/>
      <c r="DU97" s="198"/>
      <c r="DV97" s="198"/>
      <c r="DW97" s="242"/>
      <c r="DX97" s="197">
        <v>12</v>
      </c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242"/>
      <c r="EL97" s="197">
        <v>13</v>
      </c>
      <c r="EM97" s="198"/>
      <c r="EN97" s="198"/>
      <c r="EO97" s="198"/>
      <c r="EP97" s="198"/>
      <c r="EQ97" s="198"/>
      <c r="ER97" s="198"/>
      <c r="ES97" s="198"/>
      <c r="ET97" s="198"/>
      <c r="EU97" s="198"/>
      <c r="EV97" s="198"/>
      <c r="EW97" s="198"/>
      <c r="EX97" s="198"/>
      <c r="EY97" s="198"/>
      <c r="EZ97" s="242"/>
      <c r="FA97" s="197">
        <v>14</v>
      </c>
      <c r="FB97" s="198"/>
      <c r="FC97" s="198"/>
      <c r="FD97" s="198"/>
      <c r="FE97" s="198"/>
      <c r="FF97" s="198"/>
      <c r="FG97" s="198"/>
      <c r="FH97" s="198"/>
      <c r="FI97" s="198"/>
      <c r="FJ97" s="198"/>
      <c r="FK97" s="198"/>
      <c r="FL97" s="198"/>
      <c r="FM97" s="198"/>
      <c r="FN97" s="242"/>
      <c r="FO97" s="197">
        <v>15</v>
      </c>
      <c r="FP97" s="198"/>
      <c r="FQ97" s="198"/>
      <c r="FR97" s="198"/>
      <c r="FS97" s="198"/>
      <c r="FT97" s="198"/>
      <c r="FU97" s="198"/>
      <c r="FV97" s="198"/>
      <c r="FW97" s="198"/>
      <c r="FX97" s="198"/>
      <c r="FY97" s="198"/>
      <c r="FZ97" s="198"/>
      <c r="GA97" s="198"/>
      <c r="GB97" s="198"/>
      <c r="GC97" s="242"/>
      <c r="GD97" s="197">
        <v>16</v>
      </c>
      <c r="GE97" s="198"/>
      <c r="GF97" s="198"/>
      <c r="GG97" s="198"/>
      <c r="GH97" s="198"/>
      <c r="GI97" s="198"/>
      <c r="GJ97" s="198"/>
      <c r="GK97" s="198"/>
      <c r="GL97" s="198"/>
      <c r="GM97" s="198"/>
      <c r="GN97" s="198"/>
      <c r="GO97" s="198"/>
      <c r="GP97" s="242"/>
      <c r="GQ97" s="197">
        <v>17</v>
      </c>
      <c r="GR97" s="198"/>
      <c r="GS97" s="198"/>
      <c r="GT97" s="198"/>
      <c r="GU97" s="198"/>
      <c r="GV97" s="198"/>
      <c r="GW97" s="198"/>
      <c r="GX97" s="198"/>
      <c r="GY97" s="198"/>
      <c r="GZ97" s="198"/>
      <c r="HA97" s="198"/>
      <c r="HB97" s="198"/>
      <c r="HC97" s="198"/>
      <c r="HD97" s="242"/>
      <c r="HL97" s="33">
        <f>CT104+CT105+CT107</f>
        <v>312</v>
      </c>
      <c r="HM97" s="17"/>
      <c r="IB97" s="18"/>
    </row>
    <row r="98" spans="1:236" s="6" customFormat="1" ht="42.75" hidden="1" customHeight="1" x14ac:dyDescent="0.2">
      <c r="A98" s="235" t="s">
        <v>122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7"/>
      <c r="W98" s="239" t="s">
        <v>65</v>
      </c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04" t="s">
        <v>66</v>
      </c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41" t="s">
        <v>68</v>
      </c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31" t="s">
        <v>69</v>
      </c>
      <c r="BT98" s="232"/>
      <c r="BU98" s="232"/>
      <c r="BV98" s="232"/>
      <c r="BW98" s="232"/>
      <c r="BX98" s="232"/>
      <c r="BY98" s="232"/>
      <c r="BZ98" s="232"/>
      <c r="CA98" s="232"/>
      <c r="CB98" s="232"/>
      <c r="CC98" s="233"/>
      <c r="CD98" s="195" t="s">
        <v>70</v>
      </c>
      <c r="CE98" s="196"/>
      <c r="CF98" s="196"/>
      <c r="CG98" s="196"/>
      <c r="CH98" s="196"/>
      <c r="CI98" s="196"/>
      <c r="CJ98" s="196"/>
      <c r="CK98" s="196"/>
      <c r="CL98" s="196"/>
      <c r="CM98" s="234"/>
      <c r="CN98" s="235" t="s">
        <v>71</v>
      </c>
      <c r="CO98" s="236"/>
      <c r="CP98" s="236"/>
      <c r="CQ98" s="236"/>
      <c r="CR98" s="236"/>
      <c r="CS98" s="237"/>
      <c r="CT98" s="228">
        <v>0</v>
      </c>
      <c r="CU98" s="162"/>
      <c r="CV98" s="162"/>
      <c r="CW98" s="162"/>
      <c r="CX98" s="162"/>
      <c r="CY98" s="162"/>
      <c r="CZ98" s="162"/>
      <c r="DA98" s="162"/>
      <c r="DB98" s="162"/>
      <c r="DC98" s="238"/>
      <c r="DD98" s="228">
        <v>0</v>
      </c>
      <c r="DE98" s="162"/>
      <c r="DF98" s="162"/>
      <c r="DG98" s="162"/>
      <c r="DH98" s="162"/>
      <c r="DI98" s="162"/>
      <c r="DJ98" s="162"/>
      <c r="DK98" s="162"/>
      <c r="DL98" s="162"/>
      <c r="DM98" s="238"/>
      <c r="DN98" s="228">
        <v>0</v>
      </c>
      <c r="DO98" s="162"/>
      <c r="DP98" s="162"/>
      <c r="DQ98" s="162"/>
      <c r="DR98" s="162"/>
      <c r="DS98" s="162"/>
      <c r="DT98" s="162"/>
      <c r="DU98" s="162"/>
      <c r="DV98" s="162"/>
      <c r="DW98" s="238"/>
      <c r="DX98" s="228">
        <v>0</v>
      </c>
      <c r="DY98" s="229"/>
      <c r="DZ98" s="229"/>
      <c r="EA98" s="229"/>
      <c r="EB98" s="229"/>
      <c r="EC98" s="229"/>
      <c r="ED98" s="229"/>
      <c r="EE98" s="229"/>
      <c r="EF98" s="229"/>
      <c r="EG98" s="229"/>
      <c r="EH98" s="229"/>
      <c r="EI98" s="229"/>
      <c r="EJ98" s="229"/>
      <c r="EK98" s="230"/>
      <c r="EL98" s="228">
        <v>0</v>
      </c>
      <c r="EM98" s="229"/>
      <c r="EN98" s="229"/>
      <c r="EO98" s="229"/>
      <c r="EP98" s="229"/>
      <c r="EQ98" s="229"/>
      <c r="ER98" s="229"/>
      <c r="ES98" s="229"/>
      <c r="ET98" s="229"/>
      <c r="EU98" s="229"/>
      <c r="EV98" s="229"/>
      <c r="EW98" s="229"/>
      <c r="EX98" s="229"/>
      <c r="EY98" s="229"/>
      <c r="EZ98" s="230"/>
      <c r="FA98" s="228">
        <v>0</v>
      </c>
      <c r="FB98" s="229"/>
      <c r="FC98" s="229"/>
      <c r="FD98" s="229"/>
      <c r="FE98" s="229"/>
      <c r="FF98" s="229"/>
      <c r="FG98" s="229"/>
      <c r="FH98" s="229"/>
      <c r="FI98" s="229"/>
      <c r="FJ98" s="229"/>
      <c r="FK98" s="229"/>
      <c r="FL98" s="229"/>
      <c r="FM98" s="229"/>
      <c r="FN98" s="230"/>
      <c r="FO98" s="228">
        <v>0</v>
      </c>
      <c r="FP98" s="229"/>
      <c r="FQ98" s="229"/>
      <c r="FR98" s="229"/>
      <c r="FS98" s="229"/>
      <c r="FT98" s="229"/>
      <c r="FU98" s="229"/>
      <c r="FV98" s="229"/>
      <c r="FW98" s="229"/>
      <c r="FX98" s="229"/>
      <c r="FY98" s="229"/>
      <c r="FZ98" s="229"/>
      <c r="GA98" s="229"/>
      <c r="GB98" s="229"/>
      <c r="GC98" s="230"/>
      <c r="GD98" s="228">
        <v>0</v>
      </c>
      <c r="GE98" s="229"/>
      <c r="GF98" s="229"/>
      <c r="GG98" s="229"/>
      <c r="GH98" s="229"/>
      <c r="GI98" s="229"/>
      <c r="GJ98" s="229"/>
      <c r="GK98" s="229"/>
      <c r="GL98" s="229"/>
      <c r="GM98" s="229"/>
      <c r="GN98" s="229"/>
      <c r="GO98" s="229"/>
      <c r="GP98" s="230"/>
      <c r="GQ98" s="228">
        <v>0</v>
      </c>
      <c r="GR98" s="229"/>
      <c r="GS98" s="229"/>
      <c r="GT98" s="229"/>
      <c r="GU98" s="229"/>
      <c r="GV98" s="229"/>
      <c r="GW98" s="229"/>
      <c r="GX98" s="229"/>
      <c r="GY98" s="229"/>
      <c r="GZ98" s="229"/>
      <c r="HA98" s="229"/>
      <c r="HB98" s="229"/>
      <c r="HC98" s="229"/>
      <c r="HD98" s="230"/>
      <c r="HK98" s="6">
        <v>18</v>
      </c>
      <c r="HL98" s="7"/>
      <c r="HM98" s="7"/>
      <c r="IB98" s="8">
        <v>18</v>
      </c>
    </row>
    <row r="99" spans="1:236" s="6" customFormat="1" ht="42.75" hidden="1" customHeight="1" x14ac:dyDescent="0.2">
      <c r="A99" s="235" t="s">
        <v>123</v>
      </c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7"/>
      <c r="W99" s="239" t="s">
        <v>65</v>
      </c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04" t="s">
        <v>66</v>
      </c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40" t="s">
        <v>73</v>
      </c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31" t="s">
        <v>69</v>
      </c>
      <c r="BT99" s="232"/>
      <c r="BU99" s="232"/>
      <c r="BV99" s="232"/>
      <c r="BW99" s="232"/>
      <c r="BX99" s="232"/>
      <c r="BY99" s="232"/>
      <c r="BZ99" s="232"/>
      <c r="CA99" s="232"/>
      <c r="CB99" s="232"/>
      <c r="CC99" s="233"/>
      <c r="CD99" s="195" t="s">
        <v>70</v>
      </c>
      <c r="CE99" s="196"/>
      <c r="CF99" s="196"/>
      <c r="CG99" s="196"/>
      <c r="CH99" s="196"/>
      <c r="CI99" s="196"/>
      <c r="CJ99" s="196"/>
      <c r="CK99" s="196"/>
      <c r="CL99" s="196"/>
      <c r="CM99" s="234"/>
      <c r="CN99" s="235" t="s">
        <v>71</v>
      </c>
      <c r="CO99" s="236"/>
      <c r="CP99" s="236"/>
      <c r="CQ99" s="236"/>
      <c r="CR99" s="236"/>
      <c r="CS99" s="237"/>
      <c r="CT99" s="228">
        <v>0</v>
      </c>
      <c r="CU99" s="162"/>
      <c r="CV99" s="162"/>
      <c r="CW99" s="162"/>
      <c r="CX99" s="162"/>
      <c r="CY99" s="162"/>
      <c r="CZ99" s="162"/>
      <c r="DA99" s="162"/>
      <c r="DB99" s="162"/>
      <c r="DC99" s="238"/>
      <c r="DD99" s="228">
        <v>0</v>
      </c>
      <c r="DE99" s="162"/>
      <c r="DF99" s="162"/>
      <c r="DG99" s="162"/>
      <c r="DH99" s="162"/>
      <c r="DI99" s="162"/>
      <c r="DJ99" s="162"/>
      <c r="DK99" s="162"/>
      <c r="DL99" s="162"/>
      <c r="DM99" s="238"/>
      <c r="DN99" s="228">
        <v>0</v>
      </c>
      <c r="DO99" s="162"/>
      <c r="DP99" s="162"/>
      <c r="DQ99" s="162"/>
      <c r="DR99" s="162"/>
      <c r="DS99" s="162"/>
      <c r="DT99" s="162"/>
      <c r="DU99" s="162"/>
      <c r="DV99" s="162"/>
      <c r="DW99" s="238"/>
      <c r="DX99" s="228">
        <v>0</v>
      </c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30"/>
      <c r="EL99" s="228">
        <v>0</v>
      </c>
      <c r="EM99" s="229"/>
      <c r="EN99" s="229"/>
      <c r="EO99" s="229"/>
      <c r="EP99" s="229"/>
      <c r="EQ99" s="229"/>
      <c r="ER99" s="229"/>
      <c r="ES99" s="229"/>
      <c r="ET99" s="229"/>
      <c r="EU99" s="229"/>
      <c r="EV99" s="229"/>
      <c r="EW99" s="229"/>
      <c r="EX99" s="229"/>
      <c r="EY99" s="229"/>
      <c r="EZ99" s="230"/>
      <c r="FA99" s="228">
        <v>0</v>
      </c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30"/>
      <c r="FO99" s="228">
        <v>0</v>
      </c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30"/>
      <c r="GD99" s="228">
        <v>0</v>
      </c>
      <c r="GE99" s="229"/>
      <c r="GF99" s="229"/>
      <c r="GG99" s="229"/>
      <c r="GH99" s="229"/>
      <c r="GI99" s="229"/>
      <c r="GJ99" s="229"/>
      <c r="GK99" s="229"/>
      <c r="GL99" s="229"/>
      <c r="GM99" s="229"/>
      <c r="GN99" s="229"/>
      <c r="GO99" s="229"/>
      <c r="GP99" s="230"/>
      <c r="GQ99" s="228">
        <v>0</v>
      </c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30"/>
      <c r="HK99" s="6">
        <v>19</v>
      </c>
      <c r="HL99" s="7"/>
      <c r="HM99" s="7"/>
      <c r="IB99" s="8">
        <v>19</v>
      </c>
    </row>
    <row r="100" spans="1:236" s="6" customFormat="1" ht="42.75" hidden="1" customHeight="1" x14ac:dyDescent="0.2">
      <c r="A100" s="235" t="s">
        <v>124</v>
      </c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7"/>
      <c r="W100" s="239" t="s">
        <v>65</v>
      </c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04" t="s">
        <v>75</v>
      </c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41" t="s">
        <v>68</v>
      </c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31" t="s">
        <v>69</v>
      </c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3"/>
      <c r="CD100" s="195" t="s">
        <v>70</v>
      </c>
      <c r="CE100" s="196"/>
      <c r="CF100" s="196"/>
      <c r="CG100" s="196"/>
      <c r="CH100" s="196"/>
      <c r="CI100" s="196"/>
      <c r="CJ100" s="196"/>
      <c r="CK100" s="196"/>
      <c r="CL100" s="196"/>
      <c r="CM100" s="234"/>
      <c r="CN100" s="235" t="s">
        <v>71</v>
      </c>
      <c r="CO100" s="236"/>
      <c r="CP100" s="236"/>
      <c r="CQ100" s="236"/>
      <c r="CR100" s="236"/>
      <c r="CS100" s="237"/>
      <c r="CT100" s="228">
        <v>0</v>
      </c>
      <c r="CU100" s="162"/>
      <c r="CV100" s="162"/>
      <c r="CW100" s="162"/>
      <c r="CX100" s="162"/>
      <c r="CY100" s="162"/>
      <c r="CZ100" s="162"/>
      <c r="DA100" s="162"/>
      <c r="DB100" s="162"/>
      <c r="DC100" s="238"/>
      <c r="DD100" s="228">
        <v>0</v>
      </c>
      <c r="DE100" s="162"/>
      <c r="DF100" s="162"/>
      <c r="DG100" s="162"/>
      <c r="DH100" s="162"/>
      <c r="DI100" s="162"/>
      <c r="DJ100" s="162"/>
      <c r="DK100" s="162"/>
      <c r="DL100" s="162"/>
      <c r="DM100" s="238"/>
      <c r="DN100" s="228">
        <v>0</v>
      </c>
      <c r="DO100" s="162"/>
      <c r="DP100" s="162"/>
      <c r="DQ100" s="162"/>
      <c r="DR100" s="162"/>
      <c r="DS100" s="162"/>
      <c r="DT100" s="162"/>
      <c r="DU100" s="162"/>
      <c r="DV100" s="162"/>
      <c r="DW100" s="238"/>
      <c r="DX100" s="228">
        <v>0</v>
      </c>
      <c r="DY100" s="229"/>
      <c r="DZ100" s="229"/>
      <c r="EA100" s="229"/>
      <c r="EB100" s="229"/>
      <c r="EC100" s="229"/>
      <c r="ED100" s="229"/>
      <c r="EE100" s="229"/>
      <c r="EF100" s="229"/>
      <c r="EG100" s="229"/>
      <c r="EH100" s="229"/>
      <c r="EI100" s="229"/>
      <c r="EJ100" s="229"/>
      <c r="EK100" s="230"/>
      <c r="EL100" s="228">
        <v>0</v>
      </c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230"/>
      <c r="FA100" s="228">
        <v>0</v>
      </c>
      <c r="FB100" s="229"/>
      <c r="FC100" s="229"/>
      <c r="FD100" s="229"/>
      <c r="FE100" s="229"/>
      <c r="FF100" s="229"/>
      <c r="FG100" s="229"/>
      <c r="FH100" s="229"/>
      <c r="FI100" s="229"/>
      <c r="FJ100" s="229"/>
      <c r="FK100" s="229"/>
      <c r="FL100" s="229"/>
      <c r="FM100" s="229"/>
      <c r="FN100" s="230"/>
      <c r="FO100" s="228">
        <v>0</v>
      </c>
      <c r="FP100" s="229"/>
      <c r="FQ100" s="229"/>
      <c r="FR100" s="229"/>
      <c r="FS100" s="229"/>
      <c r="FT100" s="229"/>
      <c r="FU100" s="229"/>
      <c r="FV100" s="229"/>
      <c r="FW100" s="229"/>
      <c r="FX100" s="229"/>
      <c r="FY100" s="229"/>
      <c r="FZ100" s="229"/>
      <c r="GA100" s="229"/>
      <c r="GB100" s="229"/>
      <c r="GC100" s="230"/>
      <c r="GD100" s="228">
        <v>0</v>
      </c>
      <c r="GE100" s="229"/>
      <c r="GF100" s="229"/>
      <c r="GG100" s="229"/>
      <c r="GH100" s="229"/>
      <c r="GI100" s="229"/>
      <c r="GJ100" s="229"/>
      <c r="GK100" s="229"/>
      <c r="GL100" s="229"/>
      <c r="GM100" s="229"/>
      <c r="GN100" s="229"/>
      <c r="GO100" s="229"/>
      <c r="GP100" s="230"/>
      <c r="GQ100" s="228">
        <v>0</v>
      </c>
      <c r="GR100" s="229"/>
      <c r="GS100" s="229"/>
      <c r="GT100" s="229"/>
      <c r="GU100" s="229"/>
      <c r="GV100" s="229"/>
      <c r="GW100" s="229"/>
      <c r="GX100" s="229"/>
      <c r="GY100" s="229"/>
      <c r="GZ100" s="229"/>
      <c r="HA100" s="229"/>
      <c r="HB100" s="229"/>
      <c r="HC100" s="229"/>
      <c r="HD100" s="230"/>
      <c r="HK100" s="6">
        <v>20</v>
      </c>
      <c r="HL100" s="7"/>
      <c r="HM100" s="7"/>
      <c r="IB100" s="8">
        <v>20</v>
      </c>
    </row>
    <row r="101" spans="1:236" s="6" customFormat="1" ht="42.75" hidden="1" customHeight="1" x14ac:dyDescent="0.2">
      <c r="A101" s="235" t="s">
        <v>125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7"/>
      <c r="W101" s="239" t="s">
        <v>65</v>
      </c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174" t="s">
        <v>75</v>
      </c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240" t="s">
        <v>73</v>
      </c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31" t="s">
        <v>69</v>
      </c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3"/>
      <c r="CD101" s="195" t="s">
        <v>70</v>
      </c>
      <c r="CE101" s="196"/>
      <c r="CF101" s="196"/>
      <c r="CG101" s="196"/>
      <c r="CH101" s="196"/>
      <c r="CI101" s="196"/>
      <c r="CJ101" s="196"/>
      <c r="CK101" s="196"/>
      <c r="CL101" s="196"/>
      <c r="CM101" s="234"/>
      <c r="CN101" s="235" t="s">
        <v>71</v>
      </c>
      <c r="CO101" s="236"/>
      <c r="CP101" s="236"/>
      <c r="CQ101" s="236"/>
      <c r="CR101" s="236"/>
      <c r="CS101" s="237"/>
      <c r="CT101" s="228">
        <v>0</v>
      </c>
      <c r="CU101" s="162"/>
      <c r="CV101" s="162"/>
      <c r="CW101" s="162"/>
      <c r="CX101" s="162"/>
      <c r="CY101" s="162"/>
      <c r="CZ101" s="162"/>
      <c r="DA101" s="162"/>
      <c r="DB101" s="162"/>
      <c r="DC101" s="238"/>
      <c r="DD101" s="228">
        <v>0</v>
      </c>
      <c r="DE101" s="162"/>
      <c r="DF101" s="162"/>
      <c r="DG101" s="162"/>
      <c r="DH101" s="162"/>
      <c r="DI101" s="162"/>
      <c r="DJ101" s="162"/>
      <c r="DK101" s="162"/>
      <c r="DL101" s="162"/>
      <c r="DM101" s="238"/>
      <c r="DN101" s="228">
        <v>0</v>
      </c>
      <c r="DO101" s="162"/>
      <c r="DP101" s="162"/>
      <c r="DQ101" s="162"/>
      <c r="DR101" s="162"/>
      <c r="DS101" s="162"/>
      <c r="DT101" s="162"/>
      <c r="DU101" s="162"/>
      <c r="DV101" s="162"/>
      <c r="DW101" s="238"/>
      <c r="DX101" s="228">
        <v>0</v>
      </c>
      <c r="DY101" s="229"/>
      <c r="DZ101" s="229"/>
      <c r="EA101" s="229"/>
      <c r="EB101" s="229"/>
      <c r="EC101" s="229"/>
      <c r="ED101" s="229"/>
      <c r="EE101" s="229"/>
      <c r="EF101" s="229"/>
      <c r="EG101" s="229"/>
      <c r="EH101" s="229"/>
      <c r="EI101" s="229"/>
      <c r="EJ101" s="229"/>
      <c r="EK101" s="230"/>
      <c r="EL101" s="228">
        <v>0</v>
      </c>
      <c r="EM101" s="229"/>
      <c r="EN101" s="229"/>
      <c r="EO101" s="229"/>
      <c r="EP101" s="229"/>
      <c r="EQ101" s="229"/>
      <c r="ER101" s="229"/>
      <c r="ES101" s="229"/>
      <c r="ET101" s="229"/>
      <c r="EU101" s="229"/>
      <c r="EV101" s="229"/>
      <c r="EW101" s="229"/>
      <c r="EX101" s="229"/>
      <c r="EY101" s="229"/>
      <c r="EZ101" s="230"/>
      <c r="FA101" s="228">
        <v>0</v>
      </c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30"/>
      <c r="FO101" s="228">
        <v>0</v>
      </c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30"/>
      <c r="GD101" s="228">
        <v>0</v>
      </c>
      <c r="GE101" s="229"/>
      <c r="GF101" s="229"/>
      <c r="GG101" s="229"/>
      <c r="GH101" s="229"/>
      <c r="GI101" s="229"/>
      <c r="GJ101" s="229"/>
      <c r="GK101" s="229"/>
      <c r="GL101" s="229"/>
      <c r="GM101" s="229"/>
      <c r="GN101" s="229"/>
      <c r="GO101" s="229"/>
      <c r="GP101" s="230"/>
      <c r="GQ101" s="228">
        <v>0</v>
      </c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30"/>
      <c r="HK101" s="6">
        <v>21</v>
      </c>
      <c r="HL101" s="7"/>
      <c r="HM101" s="7"/>
      <c r="IB101" s="8">
        <v>21</v>
      </c>
    </row>
    <row r="102" spans="1:236" s="6" customFormat="1" ht="42.75" hidden="1" customHeight="1" x14ac:dyDescent="0.2">
      <c r="A102" s="235" t="s">
        <v>126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7"/>
      <c r="W102" s="239" t="s">
        <v>127</v>
      </c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174" t="s">
        <v>66</v>
      </c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240" t="s">
        <v>73</v>
      </c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31" t="s">
        <v>69</v>
      </c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3"/>
      <c r="CD102" s="195" t="s">
        <v>70</v>
      </c>
      <c r="CE102" s="196"/>
      <c r="CF102" s="196"/>
      <c r="CG102" s="196"/>
      <c r="CH102" s="196"/>
      <c r="CI102" s="196"/>
      <c r="CJ102" s="196"/>
      <c r="CK102" s="196"/>
      <c r="CL102" s="196"/>
      <c r="CM102" s="234"/>
      <c r="CN102" s="235" t="s">
        <v>71</v>
      </c>
      <c r="CO102" s="236"/>
      <c r="CP102" s="236"/>
      <c r="CQ102" s="236"/>
      <c r="CR102" s="236"/>
      <c r="CS102" s="237"/>
      <c r="CT102" s="228">
        <v>0</v>
      </c>
      <c r="CU102" s="162"/>
      <c r="CV102" s="162"/>
      <c r="CW102" s="162"/>
      <c r="CX102" s="162"/>
      <c r="CY102" s="162"/>
      <c r="CZ102" s="162"/>
      <c r="DA102" s="162"/>
      <c r="DB102" s="162"/>
      <c r="DC102" s="238"/>
      <c r="DD102" s="228">
        <v>0</v>
      </c>
      <c r="DE102" s="162"/>
      <c r="DF102" s="162"/>
      <c r="DG102" s="162"/>
      <c r="DH102" s="162"/>
      <c r="DI102" s="162"/>
      <c r="DJ102" s="162"/>
      <c r="DK102" s="162"/>
      <c r="DL102" s="162"/>
      <c r="DM102" s="238"/>
      <c r="DN102" s="228">
        <v>0</v>
      </c>
      <c r="DO102" s="162"/>
      <c r="DP102" s="162"/>
      <c r="DQ102" s="162"/>
      <c r="DR102" s="162"/>
      <c r="DS102" s="162"/>
      <c r="DT102" s="162"/>
      <c r="DU102" s="162"/>
      <c r="DV102" s="162"/>
      <c r="DW102" s="238"/>
      <c r="DX102" s="228">
        <v>0</v>
      </c>
      <c r="DY102" s="229"/>
      <c r="DZ102" s="229"/>
      <c r="EA102" s="229"/>
      <c r="EB102" s="229"/>
      <c r="EC102" s="229"/>
      <c r="ED102" s="229"/>
      <c r="EE102" s="229"/>
      <c r="EF102" s="229"/>
      <c r="EG102" s="229"/>
      <c r="EH102" s="229"/>
      <c r="EI102" s="229"/>
      <c r="EJ102" s="229"/>
      <c r="EK102" s="230"/>
      <c r="EL102" s="228">
        <v>0</v>
      </c>
      <c r="EM102" s="229"/>
      <c r="EN102" s="229"/>
      <c r="EO102" s="229"/>
      <c r="EP102" s="229"/>
      <c r="EQ102" s="229"/>
      <c r="ER102" s="229"/>
      <c r="ES102" s="229"/>
      <c r="ET102" s="229"/>
      <c r="EU102" s="229"/>
      <c r="EV102" s="229"/>
      <c r="EW102" s="229"/>
      <c r="EX102" s="229"/>
      <c r="EY102" s="229"/>
      <c r="EZ102" s="230"/>
      <c r="FA102" s="228">
        <v>0</v>
      </c>
      <c r="FB102" s="229"/>
      <c r="FC102" s="229"/>
      <c r="FD102" s="229"/>
      <c r="FE102" s="229"/>
      <c r="FF102" s="229"/>
      <c r="FG102" s="229"/>
      <c r="FH102" s="229"/>
      <c r="FI102" s="229"/>
      <c r="FJ102" s="229"/>
      <c r="FK102" s="229"/>
      <c r="FL102" s="229"/>
      <c r="FM102" s="229"/>
      <c r="FN102" s="230"/>
      <c r="FO102" s="228">
        <v>0</v>
      </c>
      <c r="FP102" s="229"/>
      <c r="FQ102" s="229"/>
      <c r="FR102" s="229"/>
      <c r="FS102" s="229"/>
      <c r="FT102" s="229"/>
      <c r="FU102" s="229"/>
      <c r="FV102" s="229"/>
      <c r="FW102" s="229"/>
      <c r="FX102" s="229"/>
      <c r="FY102" s="229"/>
      <c r="FZ102" s="229"/>
      <c r="GA102" s="229"/>
      <c r="GB102" s="229"/>
      <c r="GC102" s="230"/>
      <c r="GD102" s="228">
        <v>0</v>
      </c>
      <c r="GE102" s="229"/>
      <c r="GF102" s="229"/>
      <c r="GG102" s="229"/>
      <c r="GH102" s="229"/>
      <c r="GI102" s="229"/>
      <c r="GJ102" s="229"/>
      <c r="GK102" s="229"/>
      <c r="GL102" s="229"/>
      <c r="GM102" s="229"/>
      <c r="GN102" s="229"/>
      <c r="GO102" s="229"/>
      <c r="GP102" s="230"/>
      <c r="GQ102" s="228">
        <v>0</v>
      </c>
      <c r="GR102" s="229"/>
      <c r="GS102" s="229"/>
      <c r="GT102" s="229"/>
      <c r="GU102" s="229"/>
      <c r="GV102" s="229"/>
      <c r="GW102" s="229"/>
      <c r="GX102" s="229"/>
      <c r="GY102" s="229"/>
      <c r="GZ102" s="229"/>
      <c r="HA102" s="229"/>
      <c r="HB102" s="229"/>
      <c r="HC102" s="229"/>
      <c r="HD102" s="230"/>
      <c r="HK102" s="6">
        <v>22</v>
      </c>
      <c r="HL102" s="7"/>
      <c r="HM102" s="7"/>
      <c r="IB102" s="8">
        <v>22</v>
      </c>
    </row>
    <row r="103" spans="1:236" s="6" customFormat="1" ht="42.75" hidden="1" customHeight="1" x14ac:dyDescent="0.2">
      <c r="A103" s="235" t="s">
        <v>128</v>
      </c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7"/>
      <c r="W103" s="239" t="s">
        <v>127</v>
      </c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174" t="s">
        <v>75</v>
      </c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240" t="s">
        <v>73</v>
      </c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31" t="s">
        <v>69</v>
      </c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3"/>
      <c r="CD103" s="195" t="s">
        <v>70</v>
      </c>
      <c r="CE103" s="196"/>
      <c r="CF103" s="196"/>
      <c r="CG103" s="196"/>
      <c r="CH103" s="196"/>
      <c r="CI103" s="196"/>
      <c r="CJ103" s="196"/>
      <c r="CK103" s="196"/>
      <c r="CL103" s="196"/>
      <c r="CM103" s="234"/>
      <c r="CN103" s="235" t="s">
        <v>71</v>
      </c>
      <c r="CO103" s="236"/>
      <c r="CP103" s="236"/>
      <c r="CQ103" s="236"/>
      <c r="CR103" s="236"/>
      <c r="CS103" s="237"/>
      <c r="CT103" s="228">
        <v>0</v>
      </c>
      <c r="CU103" s="162"/>
      <c r="CV103" s="162"/>
      <c r="CW103" s="162"/>
      <c r="CX103" s="162"/>
      <c r="CY103" s="162"/>
      <c r="CZ103" s="162"/>
      <c r="DA103" s="162"/>
      <c r="DB103" s="162"/>
      <c r="DC103" s="238"/>
      <c r="DD103" s="228">
        <v>0</v>
      </c>
      <c r="DE103" s="162"/>
      <c r="DF103" s="162"/>
      <c r="DG103" s="162"/>
      <c r="DH103" s="162"/>
      <c r="DI103" s="162"/>
      <c r="DJ103" s="162"/>
      <c r="DK103" s="162"/>
      <c r="DL103" s="162"/>
      <c r="DM103" s="238"/>
      <c r="DN103" s="228">
        <v>0</v>
      </c>
      <c r="DO103" s="162"/>
      <c r="DP103" s="162"/>
      <c r="DQ103" s="162"/>
      <c r="DR103" s="162"/>
      <c r="DS103" s="162"/>
      <c r="DT103" s="162"/>
      <c r="DU103" s="162"/>
      <c r="DV103" s="162"/>
      <c r="DW103" s="238"/>
      <c r="DX103" s="228">
        <v>0</v>
      </c>
      <c r="DY103" s="229"/>
      <c r="DZ103" s="229"/>
      <c r="EA103" s="229"/>
      <c r="EB103" s="229"/>
      <c r="EC103" s="229"/>
      <c r="ED103" s="229"/>
      <c r="EE103" s="229"/>
      <c r="EF103" s="229"/>
      <c r="EG103" s="229"/>
      <c r="EH103" s="229"/>
      <c r="EI103" s="229"/>
      <c r="EJ103" s="229"/>
      <c r="EK103" s="230"/>
      <c r="EL103" s="228">
        <v>0</v>
      </c>
      <c r="EM103" s="229"/>
      <c r="EN103" s="229"/>
      <c r="EO103" s="229"/>
      <c r="EP103" s="229"/>
      <c r="EQ103" s="229"/>
      <c r="ER103" s="229"/>
      <c r="ES103" s="229"/>
      <c r="ET103" s="229"/>
      <c r="EU103" s="229"/>
      <c r="EV103" s="229"/>
      <c r="EW103" s="229"/>
      <c r="EX103" s="229"/>
      <c r="EY103" s="229"/>
      <c r="EZ103" s="230"/>
      <c r="FA103" s="228">
        <v>0</v>
      </c>
      <c r="FB103" s="229"/>
      <c r="FC103" s="229"/>
      <c r="FD103" s="229"/>
      <c r="FE103" s="229"/>
      <c r="FF103" s="229"/>
      <c r="FG103" s="229"/>
      <c r="FH103" s="229"/>
      <c r="FI103" s="229"/>
      <c r="FJ103" s="229"/>
      <c r="FK103" s="229"/>
      <c r="FL103" s="229"/>
      <c r="FM103" s="229"/>
      <c r="FN103" s="230"/>
      <c r="FO103" s="228">
        <v>0</v>
      </c>
      <c r="FP103" s="229"/>
      <c r="FQ103" s="229"/>
      <c r="FR103" s="229"/>
      <c r="FS103" s="229"/>
      <c r="FT103" s="229"/>
      <c r="FU103" s="229"/>
      <c r="FV103" s="229"/>
      <c r="FW103" s="229"/>
      <c r="FX103" s="229"/>
      <c r="FY103" s="229"/>
      <c r="FZ103" s="229"/>
      <c r="GA103" s="229"/>
      <c r="GB103" s="229"/>
      <c r="GC103" s="230"/>
      <c r="GD103" s="228">
        <v>0</v>
      </c>
      <c r="GE103" s="229"/>
      <c r="GF103" s="229"/>
      <c r="GG103" s="229"/>
      <c r="GH103" s="229"/>
      <c r="GI103" s="229"/>
      <c r="GJ103" s="229"/>
      <c r="GK103" s="229"/>
      <c r="GL103" s="229"/>
      <c r="GM103" s="229"/>
      <c r="GN103" s="229"/>
      <c r="GO103" s="229"/>
      <c r="GP103" s="230"/>
      <c r="GQ103" s="228">
        <v>0</v>
      </c>
      <c r="GR103" s="229"/>
      <c r="GS103" s="229"/>
      <c r="GT103" s="229"/>
      <c r="GU103" s="229"/>
      <c r="GV103" s="229"/>
      <c r="GW103" s="229"/>
      <c r="GX103" s="229"/>
      <c r="GY103" s="229"/>
      <c r="GZ103" s="229"/>
      <c r="HA103" s="229"/>
      <c r="HB103" s="229"/>
      <c r="HC103" s="229"/>
      <c r="HD103" s="230"/>
      <c r="HK103" s="6">
        <v>23</v>
      </c>
      <c r="HL103" s="7"/>
      <c r="HM103" s="7"/>
      <c r="IB103" s="8">
        <v>23</v>
      </c>
    </row>
    <row r="104" spans="1:236" s="6" customFormat="1" ht="42.75" customHeight="1" x14ac:dyDescent="0.2">
      <c r="A104" s="235" t="s">
        <v>129</v>
      </c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7"/>
      <c r="W104" s="239" t="s">
        <v>130</v>
      </c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174" t="s">
        <v>66</v>
      </c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241" t="s">
        <v>68</v>
      </c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31" t="s">
        <v>69</v>
      </c>
      <c r="BT104" s="232"/>
      <c r="BU104" s="232"/>
      <c r="BV104" s="232"/>
      <c r="BW104" s="232"/>
      <c r="BX104" s="232"/>
      <c r="BY104" s="232"/>
      <c r="BZ104" s="232"/>
      <c r="CA104" s="232"/>
      <c r="CB104" s="232"/>
      <c r="CC104" s="233"/>
      <c r="CD104" s="195" t="s">
        <v>70</v>
      </c>
      <c r="CE104" s="196"/>
      <c r="CF104" s="196"/>
      <c r="CG104" s="196"/>
      <c r="CH104" s="196"/>
      <c r="CI104" s="196"/>
      <c r="CJ104" s="196"/>
      <c r="CK104" s="196"/>
      <c r="CL104" s="196"/>
      <c r="CM104" s="234"/>
      <c r="CN104" s="235" t="s">
        <v>71</v>
      </c>
      <c r="CO104" s="236"/>
      <c r="CP104" s="236"/>
      <c r="CQ104" s="236"/>
      <c r="CR104" s="236"/>
      <c r="CS104" s="237"/>
      <c r="CT104" s="228">
        <v>1</v>
      </c>
      <c r="CU104" s="162"/>
      <c r="CV104" s="162"/>
      <c r="CW104" s="162"/>
      <c r="CX104" s="162"/>
      <c r="CY104" s="162"/>
      <c r="CZ104" s="162"/>
      <c r="DA104" s="162"/>
      <c r="DB104" s="162"/>
      <c r="DC104" s="238"/>
      <c r="DD104" s="228">
        <v>1</v>
      </c>
      <c r="DE104" s="162"/>
      <c r="DF104" s="162"/>
      <c r="DG104" s="162"/>
      <c r="DH104" s="162"/>
      <c r="DI104" s="162"/>
      <c r="DJ104" s="162"/>
      <c r="DK104" s="162"/>
      <c r="DL104" s="162"/>
      <c r="DM104" s="238"/>
      <c r="DN104" s="228">
        <v>1</v>
      </c>
      <c r="DO104" s="162"/>
      <c r="DP104" s="162"/>
      <c r="DQ104" s="162"/>
      <c r="DR104" s="162"/>
      <c r="DS104" s="162"/>
      <c r="DT104" s="162"/>
      <c r="DU104" s="162"/>
      <c r="DV104" s="162"/>
      <c r="DW104" s="238"/>
      <c r="DX104" s="228">
        <v>35960.474839999995</v>
      </c>
      <c r="DY104" s="229"/>
      <c r="DZ104" s="229"/>
      <c r="EA104" s="229"/>
      <c r="EB104" s="229"/>
      <c r="EC104" s="229"/>
      <c r="ED104" s="229"/>
      <c r="EE104" s="229"/>
      <c r="EF104" s="229"/>
      <c r="EG104" s="229"/>
      <c r="EH104" s="229"/>
      <c r="EI104" s="229"/>
      <c r="EJ104" s="229"/>
      <c r="EK104" s="230"/>
      <c r="EL104" s="228">
        <v>0</v>
      </c>
      <c r="EM104" s="229"/>
      <c r="EN104" s="229"/>
      <c r="EO104" s="229"/>
      <c r="EP104" s="229"/>
      <c r="EQ104" s="229"/>
      <c r="ER104" s="229"/>
      <c r="ES104" s="229"/>
      <c r="ET104" s="229"/>
      <c r="EU104" s="229"/>
      <c r="EV104" s="229"/>
      <c r="EW104" s="229"/>
      <c r="EX104" s="229"/>
      <c r="EY104" s="229"/>
      <c r="EZ104" s="230"/>
      <c r="FA104" s="228">
        <v>36006.144839999994</v>
      </c>
      <c r="FB104" s="229"/>
      <c r="FC104" s="229"/>
      <c r="FD104" s="229"/>
      <c r="FE104" s="229"/>
      <c r="FF104" s="229"/>
      <c r="FG104" s="229"/>
      <c r="FH104" s="229"/>
      <c r="FI104" s="229"/>
      <c r="FJ104" s="229"/>
      <c r="FK104" s="229"/>
      <c r="FL104" s="229"/>
      <c r="FM104" s="229"/>
      <c r="FN104" s="230"/>
      <c r="FO104" s="228">
        <v>0</v>
      </c>
      <c r="FP104" s="229"/>
      <c r="FQ104" s="229"/>
      <c r="FR104" s="229"/>
      <c r="FS104" s="229"/>
      <c r="FT104" s="229"/>
      <c r="FU104" s="229"/>
      <c r="FV104" s="229"/>
      <c r="FW104" s="229"/>
      <c r="FX104" s="229"/>
      <c r="FY104" s="229"/>
      <c r="FZ104" s="229"/>
      <c r="GA104" s="229"/>
      <c r="GB104" s="229"/>
      <c r="GC104" s="230"/>
      <c r="GD104" s="228">
        <v>36006.144839999994</v>
      </c>
      <c r="GE104" s="229"/>
      <c r="GF104" s="229"/>
      <c r="GG104" s="229"/>
      <c r="GH104" s="229"/>
      <c r="GI104" s="229"/>
      <c r="GJ104" s="229"/>
      <c r="GK104" s="229"/>
      <c r="GL104" s="229"/>
      <c r="GM104" s="229"/>
      <c r="GN104" s="229"/>
      <c r="GO104" s="229"/>
      <c r="GP104" s="230"/>
      <c r="GQ104" s="228">
        <v>0</v>
      </c>
      <c r="GR104" s="229"/>
      <c r="GS104" s="229"/>
      <c r="GT104" s="229"/>
      <c r="GU104" s="229"/>
      <c r="GV104" s="229"/>
      <c r="GW104" s="229"/>
      <c r="GX104" s="229"/>
      <c r="GY104" s="229"/>
      <c r="GZ104" s="229"/>
      <c r="HA104" s="229"/>
      <c r="HB104" s="229"/>
      <c r="HC104" s="229"/>
      <c r="HD104" s="230"/>
      <c r="HK104" s="6">
        <v>24</v>
      </c>
      <c r="HL104" s="7"/>
      <c r="HM104" s="7"/>
      <c r="IB104" s="8">
        <v>24</v>
      </c>
    </row>
    <row r="105" spans="1:236" s="6" customFormat="1" ht="42.75" customHeight="1" x14ac:dyDescent="0.2">
      <c r="A105" s="235" t="s">
        <v>131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7"/>
      <c r="W105" s="239" t="s">
        <v>130</v>
      </c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174" t="s">
        <v>66</v>
      </c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240" t="s">
        <v>73</v>
      </c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31" t="s">
        <v>69</v>
      </c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3"/>
      <c r="CD105" s="195" t="s">
        <v>70</v>
      </c>
      <c r="CE105" s="196"/>
      <c r="CF105" s="196"/>
      <c r="CG105" s="196"/>
      <c r="CH105" s="196"/>
      <c r="CI105" s="196"/>
      <c r="CJ105" s="196"/>
      <c r="CK105" s="196"/>
      <c r="CL105" s="196"/>
      <c r="CM105" s="234"/>
      <c r="CN105" s="235" t="s">
        <v>71</v>
      </c>
      <c r="CO105" s="236"/>
      <c r="CP105" s="236"/>
      <c r="CQ105" s="236"/>
      <c r="CR105" s="236"/>
      <c r="CS105" s="237"/>
      <c r="CT105" s="228">
        <v>25</v>
      </c>
      <c r="CU105" s="162"/>
      <c r="CV105" s="162"/>
      <c r="CW105" s="162"/>
      <c r="CX105" s="162"/>
      <c r="CY105" s="162"/>
      <c r="CZ105" s="162"/>
      <c r="DA105" s="162"/>
      <c r="DB105" s="162"/>
      <c r="DC105" s="238"/>
      <c r="DD105" s="228">
        <v>25</v>
      </c>
      <c r="DE105" s="162"/>
      <c r="DF105" s="162"/>
      <c r="DG105" s="162"/>
      <c r="DH105" s="162"/>
      <c r="DI105" s="162"/>
      <c r="DJ105" s="162"/>
      <c r="DK105" s="162"/>
      <c r="DL105" s="162"/>
      <c r="DM105" s="238"/>
      <c r="DN105" s="228">
        <v>25</v>
      </c>
      <c r="DO105" s="162"/>
      <c r="DP105" s="162"/>
      <c r="DQ105" s="162"/>
      <c r="DR105" s="162"/>
      <c r="DS105" s="162"/>
      <c r="DT105" s="162"/>
      <c r="DU105" s="162"/>
      <c r="DV105" s="162"/>
      <c r="DW105" s="238"/>
      <c r="DX105" s="228">
        <v>3609532.6483149999</v>
      </c>
      <c r="DY105" s="229"/>
      <c r="DZ105" s="229"/>
      <c r="EA105" s="229"/>
      <c r="EB105" s="229"/>
      <c r="EC105" s="229"/>
      <c r="ED105" s="229"/>
      <c r="EE105" s="229"/>
      <c r="EF105" s="229"/>
      <c r="EG105" s="229"/>
      <c r="EH105" s="229"/>
      <c r="EI105" s="229"/>
      <c r="EJ105" s="229"/>
      <c r="EK105" s="230"/>
      <c r="EL105" s="228">
        <v>0</v>
      </c>
      <c r="EM105" s="229"/>
      <c r="EN105" s="229"/>
      <c r="EO105" s="229"/>
      <c r="EP105" s="229"/>
      <c r="EQ105" s="229"/>
      <c r="ER105" s="229"/>
      <c r="ES105" s="229"/>
      <c r="ET105" s="229"/>
      <c r="EU105" s="229"/>
      <c r="EV105" s="229"/>
      <c r="EW105" s="229"/>
      <c r="EX105" s="229"/>
      <c r="EY105" s="229"/>
      <c r="EZ105" s="230"/>
      <c r="FA105" s="228">
        <v>3614116.8983149999</v>
      </c>
      <c r="FB105" s="229"/>
      <c r="FC105" s="229"/>
      <c r="FD105" s="229"/>
      <c r="FE105" s="229"/>
      <c r="FF105" s="229"/>
      <c r="FG105" s="229"/>
      <c r="FH105" s="229"/>
      <c r="FI105" s="229"/>
      <c r="FJ105" s="229"/>
      <c r="FK105" s="229"/>
      <c r="FL105" s="229"/>
      <c r="FM105" s="229"/>
      <c r="FN105" s="230"/>
      <c r="FO105" s="228">
        <v>0</v>
      </c>
      <c r="FP105" s="229"/>
      <c r="FQ105" s="229"/>
      <c r="FR105" s="229"/>
      <c r="FS105" s="229"/>
      <c r="FT105" s="229"/>
      <c r="FU105" s="229"/>
      <c r="FV105" s="229"/>
      <c r="FW105" s="229"/>
      <c r="FX105" s="229"/>
      <c r="FY105" s="229"/>
      <c r="FZ105" s="229"/>
      <c r="GA105" s="229"/>
      <c r="GB105" s="229"/>
      <c r="GC105" s="230"/>
      <c r="GD105" s="228">
        <v>3614116.8983149999</v>
      </c>
      <c r="GE105" s="229"/>
      <c r="GF105" s="229"/>
      <c r="GG105" s="229"/>
      <c r="GH105" s="229"/>
      <c r="GI105" s="229"/>
      <c r="GJ105" s="229"/>
      <c r="GK105" s="229"/>
      <c r="GL105" s="229"/>
      <c r="GM105" s="229"/>
      <c r="GN105" s="229"/>
      <c r="GO105" s="229"/>
      <c r="GP105" s="230"/>
      <c r="GQ105" s="228">
        <v>0</v>
      </c>
      <c r="GR105" s="229"/>
      <c r="GS105" s="229"/>
      <c r="GT105" s="229"/>
      <c r="GU105" s="229"/>
      <c r="GV105" s="229"/>
      <c r="GW105" s="229"/>
      <c r="GX105" s="229"/>
      <c r="GY105" s="229"/>
      <c r="GZ105" s="229"/>
      <c r="HA105" s="229"/>
      <c r="HB105" s="229"/>
      <c r="HC105" s="229"/>
      <c r="HD105" s="230"/>
      <c r="HK105" s="6">
        <v>25</v>
      </c>
      <c r="HL105" s="7"/>
      <c r="HM105" s="7"/>
      <c r="IB105" s="8">
        <v>25</v>
      </c>
    </row>
    <row r="106" spans="1:236" s="6" customFormat="1" ht="42.75" hidden="1" customHeight="1" x14ac:dyDescent="0.2">
      <c r="A106" s="235" t="s">
        <v>132</v>
      </c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7"/>
      <c r="W106" s="239" t="s">
        <v>130</v>
      </c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174" t="s">
        <v>75</v>
      </c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241" t="s">
        <v>68</v>
      </c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31" t="s">
        <v>69</v>
      </c>
      <c r="BT106" s="232"/>
      <c r="BU106" s="232"/>
      <c r="BV106" s="232"/>
      <c r="BW106" s="232"/>
      <c r="BX106" s="232"/>
      <c r="BY106" s="232"/>
      <c r="BZ106" s="232"/>
      <c r="CA106" s="232"/>
      <c r="CB106" s="232"/>
      <c r="CC106" s="233"/>
      <c r="CD106" s="195" t="s">
        <v>70</v>
      </c>
      <c r="CE106" s="196"/>
      <c r="CF106" s="196"/>
      <c r="CG106" s="196"/>
      <c r="CH106" s="196"/>
      <c r="CI106" s="196"/>
      <c r="CJ106" s="196"/>
      <c r="CK106" s="196"/>
      <c r="CL106" s="196"/>
      <c r="CM106" s="234"/>
      <c r="CN106" s="235" t="s">
        <v>71</v>
      </c>
      <c r="CO106" s="236"/>
      <c r="CP106" s="236"/>
      <c r="CQ106" s="236"/>
      <c r="CR106" s="236"/>
      <c r="CS106" s="237"/>
      <c r="CT106" s="228">
        <v>0</v>
      </c>
      <c r="CU106" s="162"/>
      <c r="CV106" s="162"/>
      <c r="CW106" s="162"/>
      <c r="CX106" s="162"/>
      <c r="CY106" s="162"/>
      <c r="CZ106" s="162"/>
      <c r="DA106" s="162"/>
      <c r="DB106" s="162"/>
      <c r="DC106" s="238"/>
      <c r="DD106" s="228">
        <v>0</v>
      </c>
      <c r="DE106" s="162"/>
      <c r="DF106" s="162"/>
      <c r="DG106" s="162"/>
      <c r="DH106" s="162"/>
      <c r="DI106" s="162"/>
      <c r="DJ106" s="162"/>
      <c r="DK106" s="162"/>
      <c r="DL106" s="162"/>
      <c r="DM106" s="238"/>
      <c r="DN106" s="228">
        <v>0</v>
      </c>
      <c r="DO106" s="162"/>
      <c r="DP106" s="162"/>
      <c r="DQ106" s="162"/>
      <c r="DR106" s="162"/>
      <c r="DS106" s="162"/>
      <c r="DT106" s="162"/>
      <c r="DU106" s="162"/>
      <c r="DV106" s="162"/>
      <c r="DW106" s="238"/>
      <c r="DX106" s="228">
        <v>0</v>
      </c>
      <c r="DY106" s="229"/>
      <c r="DZ106" s="229"/>
      <c r="EA106" s="229"/>
      <c r="EB106" s="229"/>
      <c r="EC106" s="229"/>
      <c r="ED106" s="229"/>
      <c r="EE106" s="229"/>
      <c r="EF106" s="229"/>
      <c r="EG106" s="229"/>
      <c r="EH106" s="229"/>
      <c r="EI106" s="229"/>
      <c r="EJ106" s="229"/>
      <c r="EK106" s="230"/>
      <c r="EL106" s="228">
        <v>0</v>
      </c>
      <c r="EM106" s="229"/>
      <c r="EN106" s="229"/>
      <c r="EO106" s="229"/>
      <c r="EP106" s="229"/>
      <c r="EQ106" s="229"/>
      <c r="ER106" s="229"/>
      <c r="ES106" s="229"/>
      <c r="ET106" s="229"/>
      <c r="EU106" s="229"/>
      <c r="EV106" s="229"/>
      <c r="EW106" s="229"/>
      <c r="EX106" s="229"/>
      <c r="EY106" s="229"/>
      <c r="EZ106" s="230"/>
      <c r="FA106" s="228">
        <v>0</v>
      </c>
      <c r="FB106" s="229"/>
      <c r="FC106" s="229"/>
      <c r="FD106" s="229"/>
      <c r="FE106" s="229"/>
      <c r="FF106" s="229"/>
      <c r="FG106" s="229"/>
      <c r="FH106" s="229"/>
      <c r="FI106" s="229"/>
      <c r="FJ106" s="229"/>
      <c r="FK106" s="229"/>
      <c r="FL106" s="229"/>
      <c r="FM106" s="229"/>
      <c r="FN106" s="230"/>
      <c r="FO106" s="228">
        <v>0</v>
      </c>
      <c r="FP106" s="229"/>
      <c r="FQ106" s="229"/>
      <c r="FR106" s="229"/>
      <c r="FS106" s="229"/>
      <c r="FT106" s="229"/>
      <c r="FU106" s="229"/>
      <c r="FV106" s="229"/>
      <c r="FW106" s="229"/>
      <c r="FX106" s="229"/>
      <c r="FY106" s="229"/>
      <c r="FZ106" s="229"/>
      <c r="GA106" s="229"/>
      <c r="GB106" s="229"/>
      <c r="GC106" s="230"/>
      <c r="GD106" s="228">
        <v>0</v>
      </c>
      <c r="GE106" s="229"/>
      <c r="GF106" s="229"/>
      <c r="GG106" s="229"/>
      <c r="GH106" s="229"/>
      <c r="GI106" s="229"/>
      <c r="GJ106" s="229"/>
      <c r="GK106" s="229"/>
      <c r="GL106" s="229"/>
      <c r="GM106" s="229"/>
      <c r="GN106" s="229"/>
      <c r="GO106" s="229"/>
      <c r="GP106" s="230"/>
      <c r="GQ106" s="228">
        <v>0</v>
      </c>
      <c r="GR106" s="229"/>
      <c r="GS106" s="229"/>
      <c r="GT106" s="229"/>
      <c r="GU106" s="229"/>
      <c r="GV106" s="229"/>
      <c r="GW106" s="229"/>
      <c r="GX106" s="229"/>
      <c r="GY106" s="229"/>
      <c r="GZ106" s="229"/>
      <c r="HA106" s="229"/>
      <c r="HB106" s="229"/>
      <c r="HC106" s="229"/>
      <c r="HD106" s="230"/>
      <c r="HK106" s="6">
        <v>26</v>
      </c>
      <c r="HL106" s="7"/>
      <c r="HM106" s="7"/>
      <c r="IB106" s="8">
        <v>26</v>
      </c>
    </row>
    <row r="107" spans="1:236" s="6" customFormat="1" ht="42.75" customHeight="1" x14ac:dyDescent="0.2">
      <c r="A107" s="235" t="s">
        <v>133</v>
      </c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7"/>
      <c r="W107" s="239" t="s">
        <v>130</v>
      </c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174" t="s">
        <v>75</v>
      </c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240" t="s">
        <v>73</v>
      </c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31" t="s">
        <v>69</v>
      </c>
      <c r="BT107" s="232"/>
      <c r="BU107" s="232"/>
      <c r="BV107" s="232"/>
      <c r="BW107" s="232"/>
      <c r="BX107" s="232"/>
      <c r="BY107" s="232"/>
      <c r="BZ107" s="232"/>
      <c r="CA107" s="232"/>
      <c r="CB107" s="232"/>
      <c r="CC107" s="233"/>
      <c r="CD107" s="195" t="s">
        <v>70</v>
      </c>
      <c r="CE107" s="196"/>
      <c r="CF107" s="196"/>
      <c r="CG107" s="196"/>
      <c r="CH107" s="196"/>
      <c r="CI107" s="196"/>
      <c r="CJ107" s="196"/>
      <c r="CK107" s="196"/>
      <c r="CL107" s="196"/>
      <c r="CM107" s="234"/>
      <c r="CN107" s="235" t="s">
        <v>71</v>
      </c>
      <c r="CO107" s="236"/>
      <c r="CP107" s="236"/>
      <c r="CQ107" s="236"/>
      <c r="CR107" s="236"/>
      <c r="CS107" s="237"/>
      <c r="CT107" s="228">
        <v>286</v>
      </c>
      <c r="CU107" s="162"/>
      <c r="CV107" s="162"/>
      <c r="CW107" s="162"/>
      <c r="CX107" s="162"/>
      <c r="CY107" s="162"/>
      <c r="CZ107" s="162"/>
      <c r="DA107" s="162"/>
      <c r="DB107" s="162"/>
      <c r="DC107" s="238"/>
      <c r="DD107" s="228">
        <v>286</v>
      </c>
      <c r="DE107" s="162"/>
      <c r="DF107" s="162"/>
      <c r="DG107" s="162"/>
      <c r="DH107" s="162"/>
      <c r="DI107" s="162"/>
      <c r="DJ107" s="162"/>
      <c r="DK107" s="162"/>
      <c r="DL107" s="162"/>
      <c r="DM107" s="238"/>
      <c r="DN107" s="228">
        <v>286</v>
      </c>
      <c r="DO107" s="162"/>
      <c r="DP107" s="162"/>
      <c r="DQ107" s="162"/>
      <c r="DR107" s="162"/>
      <c r="DS107" s="162"/>
      <c r="DT107" s="162"/>
      <c r="DU107" s="162"/>
      <c r="DV107" s="162"/>
      <c r="DW107" s="238"/>
      <c r="DX107" s="228">
        <v>41305100.236844994</v>
      </c>
      <c r="DY107" s="229"/>
      <c r="DZ107" s="229"/>
      <c r="EA107" s="229"/>
      <c r="EB107" s="229"/>
      <c r="EC107" s="229"/>
      <c r="ED107" s="229"/>
      <c r="EE107" s="229"/>
      <c r="EF107" s="229"/>
      <c r="EG107" s="229"/>
      <c r="EH107" s="229"/>
      <c r="EI107" s="229"/>
      <c r="EJ107" s="229"/>
      <c r="EK107" s="230"/>
      <c r="EL107" s="228">
        <v>0</v>
      </c>
      <c r="EM107" s="229"/>
      <c r="EN107" s="229"/>
      <c r="EO107" s="229"/>
      <c r="EP107" s="229"/>
      <c r="EQ107" s="229"/>
      <c r="ER107" s="229"/>
      <c r="ES107" s="229"/>
      <c r="ET107" s="229"/>
      <c r="EU107" s="229"/>
      <c r="EV107" s="229"/>
      <c r="EW107" s="229"/>
      <c r="EX107" s="229"/>
      <c r="EY107" s="229"/>
      <c r="EZ107" s="230"/>
      <c r="FA107" s="228">
        <v>41357558.376845002</v>
      </c>
      <c r="FB107" s="229"/>
      <c r="FC107" s="229"/>
      <c r="FD107" s="229"/>
      <c r="FE107" s="229"/>
      <c r="FF107" s="229"/>
      <c r="FG107" s="229"/>
      <c r="FH107" s="229"/>
      <c r="FI107" s="229"/>
      <c r="FJ107" s="229"/>
      <c r="FK107" s="229"/>
      <c r="FL107" s="229"/>
      <c r="FM107" s="229"/>
      <c r="FN107" s="230"/>
      <c r="FO107" s="228">
        <v>0</v>
      </c>
      <c r="FP107" s="229"/>
      <c r="FQ107" s="229"/>
      <c r="FR107" s="229"/>
      <c r="FS107" s="229"/>
      <c r="FT107" s="229"/>
      <c r="FU107" s="229"/>
      <c r="FV107" s="229"/>
      <c r="FW107" s="229"/>
      <c r="FX107" s="229"/>
      <c r="FY107" s="229"/>
      <c r="FZ107" s="229"/>
      <c r="GA107" s="229"/>
      <c r="GB107" s="229"/>
      <c r="GC107" s="230"/>
      <c r="GD107" s="228">
        <v>41357558.376845002</v>
      </c>
      <c r="GE107" s="229"/>
      <c r="GF107" s="229"/>
      <c r="GG107" s="229"/>
      <c r="GH107" s="229"/>
      <c r="GI107" s="229"/>
      <c r="GJ107" s="229"/>
      <c r="GK107" s="229"/>
      <c r="GL107" s="229"/>
      <c r="GM107" s="229"/>
      <c r="GN107" s="229"/>
      <c r="GO107" s="229"/>
      <c r="GP107" s="230"/>
      <c r="GQ107" s="228">
        <v>0</v>
      </c>
      <c r="GR107" s="229"/>
      <c r="GS107" s="229"/>
      <c r="GT107" s="229"/>
      <c r="GU107" s="229"/>
      <c r="GV107" s="229"/>
      <c r="GW107" s="229"/>
      <c r="GX107" s="229"/>
      <c r="GY107" s="229"/>
      <c r="GZ107" s="229"/>
      <c r="HA107" s="229"/>
      <c r="HB107" s="229"/>
      <c r="HC107" s="229"/>
      <c r="HD107" s="230"/>
      <c r="HJ107" s="35"/>
      <c r="HK107" s="6">
        <v>27</v>
      </c>
      <c r="HL107" s="7"/>
      <c r="HM107" s="7"/>
      <c r="IB107" s="8">
        <v>27</v>
      </c>
    </row>
    <row r="108" spans="1:236" s="6" customFormat="1" ht="42.75" hidden="1" customHeight="1" x14ac:dyDescent="0.2">
      <c r="A108" s="235" t="s">
        <v>134</v>
      </c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7"/>
      <c r="W108" s="239" t="s">
        <v>130</v>
      </c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174" t="s">
        <v>75</v>
      </c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240" t="s">
        <v>82</v>
      </c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31" t="s">
        <v>69</v>
      </c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3"/>
      <c r="CD108" s="195" t="s">
        <v>70</v>
      </c>
      <c r="CE108" s="196"/>
      <c r="CF108" s="196"/>
      <c r="CG108" s="196"/>
      <c r="CH108" s="196"/>
      <c r="CI108" s="196"/>
      <c r="CJ108" s="196"/>
      <c r="CK108" s="196"/>
      <c r="CL108" s="196"/>
      <c r="CM108" s="234"/>
      <c r="CN108" s="235" t="s">
        <v>71</v>
      </c>
      <c r="CO108" s="236"/>
      <c r="CP108" s="236"/>
      <c r="CQ108" s="236"/>
      <c r="CR108" s="236"/>
      <c r="CS108" s="237"/>
      <c r="CT108" s="228">
        <v>0</v>
      </c>
      <c r="CU108" s="162"/>
      <c r="CV108" s="162"/>
      <c r="CW108" s="162"/>
      <c r="CX108" s="162"/>
      <c r="CY108" s="162"/>
      <c r="CZ108" s="162"/>
      <c r="DA108" s="162"/>
      <c r="DB108" s="162"/>
      <c r="DC108" s="238"/>
      <c r="DD108" s="228">
        <v>0</v>
      </c>
      <c r="DE108" s="162"/>
      <c r="DF108" s="162"/>
      <c r="DG108" s="162"/>
      <c r="DH108" s="162"/>
      <c r="DI108" s="162"/>
      <c r="DJ108" s="162"/>
      <c r="DK108" s="162"/>
      <c r="DL108" s="162"/>
      <c r="DM108" s="238"/>
      <c r="DN108" s="228">
        <v>0</v>
      </c>
      <c r="DO108" s="162"/>
      <c r="DP108" s="162"/>
      <c r="DQ108" s="162"/>
      <c r="DR108" s="162"/>
      <c r="DS108" s="162"/>
      <c r="DT108" s="162"/>
      <c r="DU108" s="162"/>
      <c r="DV108" s="162"/>
      <c r="DW108" s="238"/>
      <c r="DX108" s="228">
        <v>0</v>
      </c>
      <c r="DY108" s="229"/>
      <c r="DZ108" s="229"/>
      <c r="EA108" s="229"/>
      <c r="EB108" s="229"/>
      <c r="EC108" s="229"/>
      <c r="ED108" s="229"/>
      <c r="EE108" s="229"/>
      <c r="EF108" s="229"/>
      <c r="EG108" s="229"/>
      <c r="EH108" s="229"/>
      <c r="EI108" s="229"/>
      <c r="EJ108" s="229"/>
      <c r="EK108" s="230"/>
      <c r="EL108" s="228">
        <v>0</v>
      </c>
      <c r="EM108" s="229"/>
      <c r="EN108" s="229"/>
      <c r="EO108" s="229"/>
      <c r="EP108" s="229"/>
      <c r="EQ108" s="229"/>
      <c r="ER108" s="229"/>
      <c r="ES108" s="229"/>
      <c r="ET108" s="229"/>
      <c r="EU108" s="229"/>
      <c r="EV108" s="229"/>
      <c r="EW108" s="229"/>
      <c r="EX108" s="229"/>
      <c r="EY108" s="229"/>
      <c r="EZ108" s="230"/>
      <c r="FA108" s="228">
        <v>0</v>
      </c>
      <c r="FB108" s="229"/>
      <c r="FC108" s="229"/>
      <c r="FD108" s="229"/>
      <c r="FE108" s="229"/>
      <c r="FF108" s="229"/>
      <c r="FG108" s="229"/>
      <c r="FH108" s="229"/>
      <c r="FI108" s="229"/>
      <c r="FJ108" s="229"/>
      <c r="FK108" s="229"/>
      <c r="FL108" s="229"/>
      <c r="FM108" s="229"/>
      <c r="FN108" s="230"/>
      <c r="FO108" s="228">
        <v>0</v>
      </c>
      <c r="FP108" s="229"/>
      <c r="FQ108" s="229"/>
      <c r="FR108" s="229"/>
      <c r="FS108" s="229"/>
      <c r="FT108" s="229"/>
      <c r="FU108" s="229"/>
      <c r="FV108" s="229"/>
      <c r="FW108" s="229"/>
      <c r="FX108" s="229"/>
      <c r="FY108" s="229"/>
      <c r="FZ108" s="229"/>
      <c r="GA108" s="229"/>
      <c r="GB108" s="229"/>
      <c r="GC108" s="230"/>
      <c r="GD108" s="228">
        <v>0</v>
      </c>
      <c r="GE108" s="229"/>
      <c r="GF108" s="229"/>
      <c r="GG108" s="229"/>
      <c r="GH108" s="229"/>
      <c r="GI108" s="229"/>
      <c r="GJ108" s="229"/>
      <c r="GK108" s="229"/>
      <c r="GL108" s="229"/>
      <c r="GM108" s="229"/>
      <c r="GN108" s="229"/>
      <c r="GO108" s="229"/>
      <c r="GP108" s="230"/>
      <c r="GQ108" s="228">
        <v>0</v>
      </c>
      <c r="GR108" s="229"/>
      <c r="GS108" s="229"/>
      <c r="GT108" s="229"/>
      <c r="GU108" s="229"/>
      <c r="GV108" s="229"/>
      <c r="GW108" s="229"/>
      <c r="GX108" s="229"/>
      <c r="GY108" s="229"/>
      <c r="GZ108" s="229"/>
      <c r="HA108" s="229"/>
      <c r="HB108" s="229"/>
      <c r="HC108" s="229"/>
      <c r="HD108" s="230"/>
      <c r="HJ108" s="36"/>
      <c r="HK108" s="6">
        <v>28</v>
      </c>
      <c r="HL108" s="7"/>
      <c r="HM108" s="7"/>
      <c r="IB108" s="8">
        <v>28</v>
      </c>
    </row>
    <row r="109" spans="1:236" s="6" customFormat="1" ht="42.75" hidden="1" customHeight="1" x14ac:dyDescent="0.2">
      <c r="A109" s="217" t="s">
        <v>135</v>
      </c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9"/>
      <c r="W109" s="222" t="s">
        <v>130</v>
      </c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3" t="s">
        <v>64</v>
      </c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4" t="s">
        <v>73</v>
      </c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5" t="s">
        <v>69</v>
      </c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7"/>
      <c r="CD109" s="214" t="s">
        <v>70</v>
      </c>
      <c r="CE109" s="215"/>
      <c r="CF109" s="215"/>
      <c r="CG109" s="215"/>
      <c r="CH109" s="215"/>
      <c r="CI109" s="215"/>
      <c r="CJ109" s="215"/>
      <c r="CK109" s="215"/>
      <c r="CL109" s="215"/>
      <c r="CM109" s="216"/>
      <c r="CN109" s="217" t="s">
        <v>71</v>
      </c>
      <c r="CO109" s="218"/>
      <c r="CP109" s="218"/>
      <c r="CQ109" s="218"/>
      <c r="CR109" s="218"/>
      <c r="CS109" s="219"/>
      <c r="CT109" s="210">
        <v>0</v>
      </c>
      <c r="CU109" s="220"/>
      <c r="CV109" s="220"/>
      <c r="CW109" s="220"/>
      <c r="CX109" s="220"/>
      <c r="CY109" s="220"/>
      <c r="CZ109" s="220"/>
      <c r="DA109" s="220"/>
      <c r="DB109" s="220"/>
      <c r="DC109" s="221"/>
      <c r="DD109" s="210">
        <v>0</v>
      </c>
      <c r="DE109" s="220"/>
      <c r="DF109" s="220"/>
      <c r="DG109" s="220"/>
      <c r="DH109" s="220"/>
      <c r="DI109" s="220"/>
      <c r="DJ109" s="220"/>
      <c r="DK109" s="220"/>
      <c r="DL109" s="220"/>
      <c r="DM109" s="221"/>
      <c r="DN109" s="210">
        <v>0</v>
      </c>
      <c r="DO109" s="220"/>
      <c r="DP109" s="220"/>
      <c r="DQ109" s="220"/>
      <c r="DR109" s="220"/>
      <c r="DS109" s="220"/>
      <c r="DT109" s="220"/>
      <c r="DU109" s="220"/>
      <c r="DV109" s="220"/>
      <c r="DW109" s="221"/>
      <c r="DX109" s="210">
        <v>0</v>
      </c>
      <c r="DY109" s="211"/>
      <c r="DZ109" s="211"/>
      <c r="EA109" s="211"/>
      <c r="EB109" s="211"/>
      <c r="EC109" s="211"/>
      <c r="ED109" s="211"/>
      <c r="EE109" s="211"/>
      <c r="EF109" s="211"/>
      <c r="EG109" s="211"/>
      <c r="EH109" s="211"/>
      <c r="EI109" s="211"/>
      <c r="EJ109" s="211"/>
      <c r="EK109" s="212"/>
      <c r="EL109" s="210">
        <v>0</v>
      </c>
      <c r="EM109" s="211"/>
      <c r="EN109" s="211"/>
      <c r="EO109" s="211"/>
      <c r="EP109" s="211"/>
      <c r="EQ109" s="211"/>
      <c r="ER109" s="211"/>
      <c r="ES109" s="211"/>
      <c r="ET109" s="211"/>
      <c r="EU109" s="211"/>
      <c r="EV109" s="211"/>
      <c r="EW109" s="211"/>
      <c r="EX109" s="211"/>
      <c r="EY109" s="211"/>
      <c r="EZ109" s="212"/>
      <c r="FA109" s="210">
        <v>0</v>
      </c>
      <c r="FB109" s="211"/>
      <c r="FC109" s="211"/>
      <c r="FD109" s="211"/>
      <c r="FE109" s="211"/>
      <c r="FF109" s="211"/>
      <c r="FG109" s="211"/>
      <c r="FH109" s="211"/>
      <c r="FI109" s="211"/>
      <c r="FJ109" s="211"/>
      <c r="FK109" s="211"/>
      <c r="FL109" s="211"/>
      <c r="FM109" s="211"/>
      <c r="FN109" s="212"/>
      <c r="FO109" s="210">
        <v>0</v>
      </c>
      <c r="FP109" s="211"/>
      <c r="FQ109" s="211"/>
      <c r="FR109" s="211"/>
      <c r="FS109" s="211"/>
      <c r="FT109" s="211"/>
      <c r="FU109" s="211"/>
      <c r="FV109" s="211"/>
      <c r="FW109" s="211"/>
      <c r="FX109" s="211"/>
      <c r="FY109" s="211"/>
      <c r="FZ109" s="211"/>
      <c r="GA109" s="211"/>
      <c r="GB109" s="211"/>
      <c r="GC109" s="212"/>
      <c r="GD109" s="210">
        <v>0</v>
      </c>
      <c r="GE109" s="211"/>
      <c r="GF109" s="211"/>
      <c r="GG109" s="211"/>
      <c r="GH109" s="211"/>
      <c r="GI109" s="211"/>
      <c r="GJ109" s="211"/>
      <c r="GK109" s="211"/>
      <c r="GL109" s="211"/>
      <c r="GM109" s="211"/>
      <c r="GN109" s="211"/>
      <c r="GO109" s="211"/>
      <c r="GP109" s="212"/>
      <c r="GQ109" s="210">
        <v>0</v>
      </c>
      <c r="GR109" s="211"/>
      <c r="GS109" s="211"/>
      <c r="GT109" s="211"/>
      <c r="GU109" s="211"/>
      <c r="GV109" s="211"/>
      <c r="GW109" s="211"/>
      <c r="GX109" s="211"/>
      <c r="GY109" s="211"/>
      <c r="GZ109" s="211"/>
      <c r="HA109" s="211"/>
      <c r="HB109" s="211"/>
      <c r="HC109" s="211"/>
      <c r="HD109" s="212"/>
      <c r="HJ109" s="48">
        <f>SUM(CT98:DC108)</f>
        <v>312</v>
      </c>
      <c r="HK109" s="6">
        <v>29</v>
      </c>
      <c r="HL109" s="7"/>
      <c r="HM109" s="7"/>
      <c r="IB109" s="8">
        <v>28</v>
      </c>
    </row>
    <row r="110" spans="1:236" s="10" customFormat="1" ht="20.2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5">
        <v>312</v>
      </c>
      <c r="HL110" s="11"/>
      <c r="HM110" s="11"/>
      <c r="IB110" s="12"/>
    </row>
    <row r="111" spans="1:236" s="10" customFormat="1" ht="15.75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8">
        <f>HJ109-HJ110</f>
        <v>0</v>
      </c>
      <c r="HL111" s="11"/>
      <c r="HM111" s="11"/>
      <c r="IB111" s="12"/>
    </row>
    <row r="112" spans="1:236" s="10" customFormat="1" ht="13.5" customHeight="1" x14ac:dyDescent="0.25">
      <c r="A112" s="32" t="s">
        <v>93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50">
        <f>CT109</f>
        <v>0</v>
      </c>
      <c r="HL112" s="11"/>
      <c r="HM112" s="11"/>
      <c r="IB112" s="12"/>
    </row>
    <row r="113" spans="1:236" s="10" customFormat="1" ht="16.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5">
        <v>0</v>
      </c>
      <c r="HL113" s="11"/>
      <c r="HM113" s="11"/>
      <c r="IB113" s="12"/>
    </row>
    <row r="114" spans="1:236" ht="14.25" customHeight="1" x14ac:dyDescent="0.25">
      <c r="A114" s="188" t="s">
        <v>94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213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51">
        <f>HJ112-HJ113</f>
        <v>0</v>
      </c>
    </row>
    <row r="115" spans="1:236" s="41" customFormat="1" ht="14.25" customHeight="1" x14ac:dyDescent="0.25">
      <c r="A115" s="174" t="s">
        <v>95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 t="s">
        <v>96</v>
      </c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 t="s">
        <v>97</v>
      </c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 t="s">
        <v>98</v>
      </c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 t="s">
        <v>99</v>
      </c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174"/>
      <c r="DH115" s="174"/>
      <c r="DI115" s="174"/>
      <c r="DJ115" s="174"/>
      <c r="DK115" s="174"/>
      <c r="DL115" s="174"/>
      <c r="DM115" s="174"/>
      <c r="DN115" s="174"/>
      <c r="DO115" s="174"/>
      <c r="DP115" s="174"/>
      <c r="DQ115" s="174"/>
      <c r="DR115" s="174"/>
      <c r="DS115" s="174"/>
      <c r="DT115" s="174"/>
      <c r="DU115" s="174"/>
      <c r="DV115" s="174"/>
      <c r="DW115" s="174"/>
      <c r="DX115" s="174"/>
      <c r="DY115" s="174"/>
      <c r="DZ115" s="174"/>
      <c r="EA115" s="174"/>
      <c r="EB115" s="174"/>
      <c r="EC115" s="174"/>
      <c r="ED115" s="174"/>
      <c r="EE115" s="174"/>
      <c r="EF115" s="174"/>
      <c r="EG115" s="174"/>
      <c r="EH115" s="174"/>
      <c r="EI115" s="174"/>
      <c r="EJ115" s="174"/>
      <c r="EK115" s="174"/>
      <c r="EL115" s="174"/>
      <c r="EM115" s="174"/>
      <c r="EN115" s="174"/>
      <c r="EO115" s="174"/>
      <c r="EP115" s="174"/>
      <c r="EQ115" s="174"/>
      <c r="ER115" s="174"/>
      <c r="ES115" s="174"/>
      <c r="ET115" s="174"/>
      <c r="EU115" s="174"/>
      <c r="EV115" s="174"/>
      <c r="EW115" s="174"/>
      <c r="EX115" s="174"/>
      <c r="EY115" s="174"/>
      <c r="EZ115" s="174"/>
      <c r="FA115" s="174"/>
      <c r="FB115" s="174"/>
      <c r="FC115" s="174"/>
      <c r="FD115" s="174"/>
      <c r="FE115" s="174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35"/>
      <c r="HL115" s="42"/>
      <c r="HM115" s="42"/>
      <c r="IB115" s="43"/>
    </row>
    <row r="116" spans="1:236" s="45" customFormat="1" ht="13.5" customHeight="1" x14ac:dyDescent="0.2">
      <c r="A116" s="208">
        <v>1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>
        <v>2</v>
      </c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9" t="s">
        <v>100</v>
      </c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 t="s">
        <v>101</v>
      </c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8">
        <v>5</v>
      </c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8"/>
      <c r="EE116" s="208"/>
      <c r="EF116" s="208"/>
      <c r="EG116" s="208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8"/>
      <c r="ES116" s="208"/>
      <c r="ET116" s="208"/>
      <c r="EU116" s="208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35"/>
      <c r="HL116" s="46"/>
      <c r="HM116" s="46"/>
      <c r="IB116" s="47"/>
    </row>
    <row r="117" spans="1:236" s="41" customFormat="1" ht="13.5" customHeight="1" x14ac:dyDescent="0.25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  <c r="CB117" s="205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206"/>
      <c r="DS117" s="206"/>
      <c r="DT117" s="206"/>
      <c r="DU117" s="206"/>
      <c r="DV117" s="206"/>
      <c r="DW117" s="206"/>
      <c r="DX117" s="206"/>
      <c r="DY117" s="206"/>
      <c r="DZ117" s="206"/>
      <c r="EA117" s="206"/>
      <c r="EB117" s="206"/>
      <c r="EC117" s="206"/>
      <c r="ED117" s="206"/>
      <c r="EE117" s="206"/>
      <c r="EF117" s="206"/>
      <c r="EG117" s="206"/>
      <c r="EH117" s="206"/>
      <c r="EI117" s="206"/>
      <c r="EJ117" s="206"/>
      <c r="EK117" s="206"/>
      <c r="EL117" s="206"/>
      <c r="EM117" s="206"/>
      <c r="EN117" s="206"/>
      <c r="EO117" s="206"/>
      <c r="EP117" s="206"/>
      <c r="EQ117" s="206"/>
      <c r="ER117" s="206"/>
      <c r="ES117" s="206"/>
      <c r="ET117" s="206"/>
      <c r="EU117" s="206"/>
      <c r="EV117" s="206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35"/>
      <c r="HL117" s="42"/>
      <c r="HM117" s="42"/>
      <c r="IB117" s="43"/>
    </row>
    <row r="118" spans="1:236" s="10" customFormat="1" ht="12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L118" s="11"/>
      <c r="HM118" s="11"/>
      <c r="IB118" s="12"/>
    </row>
    <row r="119" spans="1:236" s="10" customFormat="1" ht="13.5" customHeight="1" x14ac:dyDescent="0.25">
      <c r="A119" s="32" t="s">
        <v>102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L119" s="11"/>
      <c r="HM119" s="11"/>
      <c r="IB119" s="12"/>
    </row>
    <row r="120" spans="1:236" s="10" customFormat="1" ht="13.5" customHeight="1" x14ac:dyDescent="0.25">
      <c r="A120" s="32" t="s">
        <v>103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L120" s="11"/>
      <c r="HM120" s="11"/>
      <c r="IB120" s="12"/>
    </row>
    <row r="121" spans="1:236" s="10" customFormat="1" ht="13.5" customHeight="1" x14ac:dyDescent="0.25">
      <c r="A121" s="207" t="s">
        <v>104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207"/>
      <c r="CG121" s="207"/>
      <c r="CH121" s="207"/>
      <c r="CI121" s="207"/>
      <c r="CJ121" s="207"/>
      <c r="CK121" s="207"/>
      <c r="CL121" s="207"/>
      <c r="CM121" s="207"/>
      <c r="CN121" s="207"/>
      <c r="CO121" s="207"/>
      <c r="CP121" s="207"/>
      <c r="CQ121" s="207"/>
      <c r="CR121" s="207"/>
      <c r="CS121" s="207"/>
      <c r="CT121" s="207"/>
      <c r="CU121" s="207"/>
      <c r="CV121" s="207"/>
      <c r="CW121" s="207"/>
      <c r="CX121" s="207"/>
      <c r="CY121" s="207"/>
      <c r="CZ121" s="207"/>
      <c r="DA121" s="207"/>
      <c r="DB121" s="207"/>
      <c r="DC121" s="207"/>
      <c r="DD121" s="207"/>
      <c r="DE121" s="207"/>
      <c r="DF121" s="207"/>
      <c r="DG121" s="207"/>
      <c r="DH121" s="207"/>
      <c r="DI121" s="207"/>
      <c r="DJ121" s="207"/>
      <c r="DK121" s="207"/>
      <c r="DL121" s="207"/>
      <c r="DM121" s="207"/>
      <c r="DN121" s="207"/>
      <c r="DO121" s="207"/>
      <c r="DP121" s="207"/>
      <c r="DQ121" s="207"/>
      <c r="DR121" s="207"/>
      <c r="DS121" s="207"/>
      <c r="DT121" s="207"/>
      <c r="DU121" s="207"/>
      <c r="DV121" s="207"/>
      <c r="DW121" s="207"/>
      <c r="DX121" s="207"/>
      <c r="DY121" s="207"/>
      <c r="DZ121" s="207"/>
      <c r="EA121" s="207"/>
      <c r="EB121" s="207"/>
      <c r="EC121" s="207"/>
      <c r="ED121" s="207"/>
      <c r="EE121" s="207"/>
      <c r="EF121" s="207"/>
      <c r="EG121" s="207"/>
      <c r="EH121" s="207"/>
      <c r="EI121" s="207"/>
      <c r="EJ121" s="207"/>
      <c r="EK121" s="207"/>
      <c r="EL121" s="207"/>
      <c r="EM121" s="207"/>
      <c r="EN121" s="207"/>
      <c r="EO121" s="207"/>
      <c r="EP121" s="207"/>
      <c r="EQ121" s="207"/>
      <c r="ER121" s="207"/>
      <c r="ES121" s="207"/>
      <c r="ET121" s="207"/>
      <c r="EU121" s="207"/>
      <c r="EV121" s="207"/>
      <c r="EW121" s="207"/>
      <c r="EX121" s="207"/>
      <c r="EY121" s="207"/>
      <c r="EZ121" s="207"/>
      <c r="FA121" s="207"/>
      <c r="FB121" s="207"/>
      <c r="FC121" s="207"/>
      <c r="FD121" s="207"/>
      <c r="FE121" s="207"/>
      <c r="FF121" s="207"/>
      <c r="FG121" s="207"/>
      <c r="FH121" s="207"/>
      <c r="FI121" s="207"/>
      <c r="FJ121" s="207"/>
      <c r="FK121" s="207"/>
      <c r="FL121" s="207"/>
      <c r="FM121" s="207"/>
      <c r="FN121" s="207"/>
      <c r="FO121" s="207"/>
      <c r="FP121" s="207"/>
      <c r="FQ121" s="207"/>
      <c r="FR121" s="207"/>
      <c r="FS121" s="207"/>
      <c r="FT121" s="207"/>
      <c r="FU121" s="207"/>
      <c r="FV121" s="207"/>
      <c r="FW121" s="207"/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7"/>
      <c r="GI121" s="207"/>
      <c r="GJ121" s="207"/>
      <c r="GK121" s="207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7"/>
      <c r="GW121" s="207"/>
      <c r="GX121" s="207"/>
      <c r="GY121" s="207"/>
      <c r="GZ121" s="207"/>
      <c r="HA121" s="207"/>
      <c r="HB121" s="207"/>
      <c r="HC121" s="207"/>
      <c r="HD121" s="207"/>
      <c r="HE121" s="207"/>
      <c r="HF121" s="207"/>
      <c r="HG121" s="207"/>
      <c r="HH121" s="207"/>
      <c r="HI121" s="207"/>
      <c r="HL121" s="11"/>
      <c r="HM121" s="11"/>
      <c r="IB121" s="12"/>
    </row>
    <row r="122" spans="1:236" s="10" customFormat="1" ht="13.5" customHeight="1" x14ac:dyDescent="0.25">
      <c r="A122" s="200" t="s">
        <v>136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200"/>
      <c r="CO122" s="200"/>
      <c r="CP122" s="200"/>
      <c r="CQ122" s="200"/>
      <c r="CR122" s="200"/>
      <c r="CS122" s="200"/>
      <c r="CT122" s="200"/>
      <c r="CU122" s="200"/>
      <c r="CV122" s="200"/>
      <c r="CW122" s="200"/>
      <c r="CX122" s="200"/>
      <c r="CY122" s="200"/>
      <c r="CZ122" s="200"/>
      <c r="DA122" s="200"/>
      <c r="DB122" s="200"/>
      <c r="DC122" s="200"/>
      <c r="DD122" s="200"/>
      <c r="DE122" s="200"/>
      <c r="DF122" s="200"/>
      <c r="DG122" s="200"/>
      <c r="DH122" s="200"/>
      <c r="DI122" s="200"/>
      <c r="DJ122" s="200"/>
      <c r="DK122" s="200"/>
      <c r="DL122" s="200"/>
      <c r="DM122" s="200"/>
      <c r="DN122" s="200"/>
      <c r="DO122" s="200"/>
      <c r="DP122" s="200"/>
      <c r="DQ122" s="200"/>
      <c r="DR122" s="200"/>
      <c r="DS122" s="200"/>
      <c r="DT122" s="200"/>
      <c r="DU122" s="200"/>
      <c r="DV122" s="200"/>
      <c r="DW122" s="200"/>
      <c r="DX122" s="200"/>
      <c r="DY122" s="200"/>
      <c r="DZ122" s="200"/>
      <c r="EA122" s="200"/>
      <c r="EB122" s="200"/>
      <c r="EC122" s="200"/>
      <c r="ED122" s="200"/>
      <c r="EE122" s="200"/>
      <c r="EF122" s="200"/>
      <c r="EG122" s="200"/>
      <c r="EH122" s="200"/>
      <c r="EI122" s="200"/>
      <c r="EJ122" s="200"/>
      <c r="EK122" s="200"/>
      <c r="EL122" s="200"/>
      <c r="EM122" s="200"/>
      <c r="EN122" s="200"/>
      <c r="EO122" s="200"/>
      <c r="EP122" s="200"/>
      <c r="EQ122" s="200"/>
      <c r="ER122" s="200"/>
      <c r="ES122" s="200"/>
      <c r="ET122" s="200"/>
      <c r="EU122" s="200"/>
      <c r="EV122" s="200"/>
      <c r="EW122" s="200"/>
      <c r="EX122" s="200"/>
      <c r="EY122" s="200"/>
      <c r="EZ122" s="200"/>
      <c r="FA122" s="200"/>
      <c r="FB122" s="200"/>
      <c r="FC122" s="200"/>
      <c r="FD122" s="200"/>
      <c r="FE122" s="200"/>
      <c r="FF122" s="200"/>
      <c r="FG122" s="200"/>
      <c r="FH122" s="200"/>
      <c r="FI122" s="200"/>
      <c r="FJ122" s="200"/>
      <c r="FK122" s="200"/>
      <c r="FL122" s="200"/>
      <c r="FM122" s="200"/>
      <c r="FN122" s="200"/>
      <c r="FO122" s="200"/>
      <c r="FP122" s="200"/>
      <c r="FQ122" s="200"/>
      <c r="FR122" s="200"/>
      <c r="FS122" s="200"/>
      <c r="FT122" s="200"/>
      <c r="FU122" s="200"/>
      <c r="FV122" s="200"/>
      <c r="FW122" s="200"/>
      <c r="FX122" s="200"/>
      <c r="FY122" s="200"/>
      <c r="FZ122" s="200"/>
      <c r="GA122" s="200"/>
      <c r="GB122" s="200"/>
      <c r="GC122" s="200"/>
      <c r="GD122" s="200"/>
      <c r="GE122" s="200"/>
      <c r="GF122" s="200"/>
      <c r="GG122" s="200"/>
      <c r="GH122" s="200"/>
      <c r="GI122" s="200"/>
      <c r="GJ122" s="200"/>
      <c r="GK122" s="200"/>
      <c r="GL122" s="200"/>
      <c r="GM122" s="200"/>
      <c r="GN122" s="200"/>
      <c r="GO122" s="200"/>
      <c r="GP122" s="200"/>
      <c r="GQ122" s="200"/>
      <c r="GR122" s="200"/>
      <c r="GS122" s="200"/>
      <c r="GT122" s="200"/>
      <c r="GU122" s="200"/>
      <c r="GV122" s="200"/>
      <c r="GW122" s="200"/>
      <c r="GX122" s="200"/>
      <c r="GY122" s="200"/>
      <c r="GZ122" s="200"/>
      <c r="HA122" s="200"/>
      <c r="HB122" s="200"/>
      <c r="HC122" s="200"/>
      <c r="HD122" s="200"/>
      <c r="HE122" s="200"/>
      <c r="HF122" s="200"/>
      <c r="HG122" s="200"/>
      <c r="HH122" s="200"/>
      <c r="HI122" s="200"/>
      <c r="HL122" s="11"/>
      <c r="HM122" s="11"/>
      <c r="IB122" s="12"/>
    </row>
    <row r="123" spans="1:236" s="10" customFormat="1" ht="13.5" customHeight="1" x14ac:dyDescent="0.25">
      <c r="A123" s="200" t="s">
        <v>137</v>
      </c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200"/>
      <c r="BJ123" s="200"/>
      <c r="BK123" s="200"/>
      <c r="BL123" s="200"/>
      <c r="BM123" s="200"/>
      <c r="BN123" s="200"/>
      <c r="BO123" s="200"/>
      <c r="BP123" s="200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200"/>
      <c r="CA123" s="200"/>
      <c r="CB123" s="200"/>
      <c r="CC123" s="200"/>
      <c r="CD123" s="200"/>
      <c r="CE123" s="200"/>
      <c r="CF123" s="200"/>
      <c r="CG123" s="200"/>
      <c r="CH123" s="200"/>
      <c r="CI123" s="200"/>
      <c r="CJ123" s="200"/>
      <c r="CK123" s="200"/>
      <c r="CL123" s="200"/>
      <c r="CM123" s="200"/>
      <c r="CN123" s="200"/>
      <c r="CO123" s="200"/>
      <c r="CP123" s="200"/>
      <c r="CQ123" s="200"/>
      <c r="CR123" s="200"/>
      <c r="CS123" s="200"/>
      <c r="CT123" s="200"/>
      <c r="CU123" s="200"/>
      <c r="CV123" s="200"/>
      <c r="CW123" s="200"/>
      <c r="CX123" s="200"/>
      <c r="CY123" s="200"/>
      <c r="CZ123" s="200"/>
      <c r="DA123" s="200"/>
      <c r="DB123" s="200"/>
      <c r="DC123" s="200"/>
      <c r="DD123" s="200"/>
      <c r="DE123" s="200"/>
      <c r="DF123" s="200"/>
      <c r="DG123" s="200"/>
      <c r="DH123" s="200"/>
      <c r="DI123" s="200"/>
      <c r="DJ123" s="200"/>
      <c r="DK123" s="200"/>
      <c r="DL123" s="200"/>
      <c r="DM123" s="200"/>
      <c r="DN123" s="200"/>
      <c r="DO123" s="200"/>
      <c r="DP123" s="200"/>
      <c r="DQ123" s="200"/>
      <c r="DR123" s="200"/>
      <c r="DS123" s="200"/>
      <c r="DT123" s="200"/>
      <c r="DU123" s="200"/>
      <c r="DV123" s="200"/>
      <c r="DW123" s="200"/>
      <c r="DX123" s="200"/>
      <c r="DY123" s="200"/>
      <c r="DZ123" s="200"/>
      <c r="EA123" s="200"/>
      <c r="EB123" s="200"/>
      <c r="EC123" s="200"/>
      <c r="ED123" s="200"/>
      <c r="EE123" s="200"/>
      <c r="EF123" s="200"/>
      <c r="EG123" s="200"/>
      <c r="EH123" s="200"/>
      <c r="EI123" s="200"/>
      <c r="EJ123" s="200"/>
      <c r="EK123" s="200"/>
      <c r="EL123" s="200"/>
      <c r="EM123" s="200"/>
      <c r="EN123" s="200"/>
      <c r="EO123" s="200"/>
      <c r="EP123" s="200"/>
      <c r="EQ123" s="200"/>
      <c r="ER123" s="200"/>
      <c r="ES123" s="200"/>
      <c r="ET123" s="200"/>
      <c r="EU123" s="200"/>
      <c r="EV123" s="200"/>
      <c r="EW123" s="200"/>
      <c r="EX123" s="200"/>
      <c r="EY123" s="200"/>
      <c r="EZ123" s="200"/>
      <c r="FA123" s="200"/>
      <c r="FB123" s="200"/>
      <c r="FC123" s="200"/>
      <c r="FD123" s="200"/>
      <c r="FE123" s="200"/>
      <c r="FF123" s="200"/>
      <c r="FG123" s="200"/>
      <c r="FH123" s="200"/>
      <c r="FI123" s="200"/>
      <c r="FJ123" s="200"/>
      <c r="FK123" s="200"/>
      <c r="FL123" s="200"/>
      <c r="FM123" s="200"/>
      <c r="FN123" s="200"/>
      <c r="FO123" s="200"/>
      <c r="FP123" s="200"/>
      <c r="FQ123" s="200"/>
      <c r="FR123" s="200"/>
      <c r="FS123" s="200"/>
      <c r="FT123" s="200"/>
      <c r="FU123" s="200"/>
      <c r="FV123" s="200"/>
      <c r="FW123" s="200"/>
      <c r="FX123" s="200"/>
      <c r="FY123" s="200"/>
      <c r="FZ123" s="200"/>
      <c r="GA123" s="200"/>
      <c r="GB123" s="200"/>
      <c r="GC123" s="200"/>
      <c r="GD123" s="200"/>
      <c r="GE123" s="200"/>
      <c r="GF123" s="200"/>
      <c r="GG123" s="200"/>
      <c r="GH123" s="200"/>
      <c r="GI123" s="200"/>
      <c r="GJ123" s="200"/>
      <c r="GK123" s="200"/>
      <c r="GL123" s="200"/>
      <c r="GM123" s="200"/>
      <c r="GN123" s="200"/>
      <c r="GO123" s="200"/>
      <c r="GP123" s="200"/>
      <c r="GQ123" s="200"/>
      <c r="GR123" s="200"/>
      <c r="GS123" s="200"/>
      <c r="GT123" s="200"/>
      <c r="GU123" s="200"/>
      <c r="GV123" s="200"/>
      <c r="GW123" s="200"/>
      <c r="GX123" s="200"/>
      <c r="GY123" s="200"/>
      <c r="GZ123" s="200"/>
      <c r="HA123" s="200"/>
      <c r="HB123" s="200"/>
      <c r="HC123" s="200"/>
      <c r="HD123" s="200"/>
      <c r="HE123" s="200"/>
      <c r="HF123" s="200"/>
      <c r="HG123" s="200"/>
      <c r="HH123" s="200"/>
      <c r="HI123" s="200"/>
      <c r="HL123" s="11"/>
      <c r="HM123" s="11"/>
      <c r="IB123" s="12"/>
    </row>
    <row r="124" spans="1:236" s="10" customFormat="1" ht="24.75" customHeight="1" x14ac:dyDescent="0.25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  <c r="GN124" s="201"/>
      <c r="GO124" s="201"/>
      <c r="GP124" s="201"/>
      <c r="GQ124" s="201"/>
      <c r="GR124" s="201"/>
      <c r="GS124" s="201"/>
      <c r="GT124" s="201"/>
      <c r="GU124" s="201"/>
      <c r="GV124" s="201"/>
      <c r="GW124" s="201"/>
      <c r="GX124" s="201"/>
      <c r="GY124" s="201"/>
      <c r="GZ124" s="201"/>
      <c r="HA124" s="201"/>
      <c r="HB124" s="201"/>
      <c r="HC124" s="201"/>
      <c r="HD124" s="201"/>
      <c r="HE124" s="201"/>
      <c r="HF124" s="201"/>
      <c r="HG124" s="201"/>
      <c r="HH124" s="201"/>
      <c r="HI124" s="201"/>
      <c r="HL124" s="11"/>
      <c r="HM124" s="11"/>
      <c r="IB124" s="12"/>
    </row>
    <row r="125" spans="1:236" s="10" customFormat="1" ht="11.25" customHeight="1" x14ac:dyDescent="0.25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201"/>
      <c r="GD125" s="201"/>
      <c r="GE125" s="201"/>
      <c r="GF125" s="201"/>
      <c r="GG125" s="201"/>
      <c r="GH125" s="201"/>
      <c r="GI125" s="201"/>
      <c r="GJ125" s="201"/>
      <c r="GK125" s="201"/>
      <c r="GL125" s="201"/>
      <c r="GM125" s="201"/>
      <c r="GN125" s="201"/>
      <c r="GO125" s="201"/>
      <c r="GP125" s="201"/>
      <c r="GQ125" s="201"/>
      <c r="GR125" s="201"/>
      <c r="GS125" s="201"/>
      <c r="GT125" s="201"/>
      <c r="GU125" s="201"/>
      <c r="GV125" s="201"/>
      <c r="GW125" s="201"/>
      <c r="GX125" s="201"/>
      <c r="GY125" s="201"/>
      <c r="GZ125" s="201"/>
      <c r="HA125" s="201"/>
      <c r="HB125" s="201"/>
      <c r="HC125" s="201"/>
      <c r="HD125" s="201"/>
      <c r="HE125" s="201"/>
      <c r="HF125" s="201"/>
      <c r="HG125" s="201"/>
      <c r="HH125" s="201"/>
      <c r="HI125" s="201"/>
      <c r="HL125" s="11"/>
      <c r="HM125" s="11"/>
      <c r="IB125" s="12"/>
    </row>
    <row r="126" spans="1:236" s="10" customFormat="1" ht="11.25" customHeight="1" x14ac:dyDescent="0.25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2"/>
      <c r="EH126" s="202"/>
      <c r="EI126" s="202"/>
      <c r="EJ126" s="202"/>
      <c r="EK126" s="202"/>
      <c r="EL126" s="202"/>
      <c r="EM126" s="202"/>
      <c r="EN126" s="202"/>
      <c r="EO126" s="202"/>
      <c r="EP126" s="202"/>
      <c r="EQ126" s="202"/>
      <c r="ER126" s="202"/>
      <c r="ES126" s="202"/>
      <c r="ET126" s="202"/>
      <c r="EU126" s="202"/>
      <c r="EV126" s="202"/>
      <c r="EW126" s="202"/>
      <c r="EX126" s="202"/>
      <c r="EY126" s="202"/>
      <c r="EZ126" s="202"/>
      <c r="FA126" s="202"/>
      <c r="FB126" s="202"/>
      <c r="FC126" s="202"/>
      <c r="FD126" s="202"/>
      <c r="FE126" s="202"/>
      <c r="FF126" s="202"/>
      <c r="FG126" s="202"/>
      <c r="FH126" s="202"/>
      <c r="FI126" s="202"/>
      <c r="FJ126" s="202"/>
      <c r="FK126" s="202"/>
      <c r="FL126" s="202"/>
      <c r="FM126" s="202"/>
      <c r="FN126" s="202"/>
      <c r="FO126" s="202"/>
      <c r="FP126" s="202"/>
      <c r="FQ126" s="202"/>
      <c r="FR126" s="202"/>
      <c r="FS126" s="202"/>
      <c r="FT126" s="202"/>
      <c r="FU126" s="202"/>
      <c r="FV126" s="202"/>
      <c r="FW126" s="202"/>
      <c r="FX126" s="202"/>
      <c r="FY126" s="202"/>
      <c r="FZ126" s="202"/>
      <c r="GA126" s="202"/>
      <c r="GB126" s="202"/>
      <c r="GC126" s="202"/>
      <c r="GD126" s="202"/>
      <c r="GE126" s="202"/>
      <c r="GF126" s="202"/>
      <c r="GG126" s="202"/>
      <c r="GH126" s="202"/>
      <c r="GI126" s="202"/>
      <c r="GJ126" s="202"/>
      <c r="GK126" s="202"/>
      <c r="GL126" s="202"/>
      <c r="GM126" s="202"/>
      <c r="GN126" s="202"/>
      <c r="GO126" s="202"/>
      <c r="GP126" s="202"/>
      <c r="GQ126" s="202"/>
      <c r="GR126" s="202"/>
      <c r="GS126" s="202"/>
      <c r="GT126" s="202"/>
      <c r="GU126" s="202"/>
      <c r="GV126" s="202"/>
      <c r="GW126" s="202"/>
      <c r="GX126" s="202"/>
      <c r="GY126" s="202"/>
      <c r="GZ126" s="202"/>
      <c r="HA126" s="202"/>
      <c r="HB126" s="202"/>
      <c r="HC126" s="202"/>
      <c r="HD126" s="202"/>
      <c r="HE126" s="202"/>
      <c r="HF126" s="202"/>
      <c r="HG126" s="202"/>
      <c r="HH126" s="202"/>
      <c r="HI126" s="202"/>
      <c r="HL126" s="11"/>
      <c r="HM126" s="11"/>
      <c r="IB126" s="12"/>
    </row>
    <row r="127" spans="1:236" s="10" customFormat="1" ht="13.5" customHeight="1" x14ac:dyDescent="0.25">
      <c r="A127" s="203" t="s">
        <v>138</v>
      </c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  <c r="DG127" s="203"/>
      <c r="DH127" s="203"/>
      <c r="DI127" s="203"/>
      <c r="DJ127" s="203"/>
      <c r="DK127" s="203"/>
      <c r="DL127" s="203"/>
      <c r="DM127" s="203"/>
      <c r="DN127" s="203"/>
      <c r="DO127" s="203"/>
      <c r="DP127" s="203"/>
      <c r="DQ127" s="203"/>
      <c r="DR127" s="203"/>
      <c r="DS127" s="203"/>
      <c r="DT127" s="203"/>
      <c r="DU127" s="203"/>
      <c r="DV127" s="203"/>
      <c r="DW127" s="203"/>
      <c r="DX127" s="203"/>
      <c r="DY127" s="203"/>
      <c r="DZ127" s="203"/>
      <c r="EA127" s="203"/>
      <c r="EB127" s="203"/>
      <c r="EC127" s="203"/>
      <c r="ED127" s="203"/>
      <c r="EE127" s="203"/>
      <c r="EF127" s="203"/>
      <c r="EG127" s="203"/>
      <c r="EH127" s="203"/>
      <c r="EI127" s="203"/>
      <c r="EJ127" s="203"/>
      <c r="EK127" s="203"/>
      <c r="EL127" s="203"/>
      <c r="EM127" s="203"/>
      <c r="EN127" s="203"/>
      <c r="EO127" s="203"/>
      <c r="EP127" s="203"/>
      <c r="EQ127" s="203"/>
      <c r="ER127" s="203"/>
      <c r="ES127" s="203"/>
      <c r="ET127" s="203"/>
      <c r="EU127" s="203"/>
      <c r="EV127" s="203"/>
      <c r="EW127" s="203"/>
      <c r="EX127" s="203"/>
      <c r="EY127" s="203"/>
      <c r="EZ127" s="203"/>
      <c r="FA127" s="203"/>
      <c r="FB127" s="203"/>
      <c r="FC127" s="203"/>
      <c r="FD127" s="203"/>
      <c r="FE127" s="203"/>
      <c r="FF127" s="203"/>
      <c r="FG127" s="203"/>
      <c r="FH127" s="203"/>
      <c r="FI127" s="203"/>
      <c r="FJ127" s="203"/>
      <c r="FK127" s="203"/>
      <c r="FL127" s="203"/>
      <c r="FM127" s="203"/>
      <c r="FN127" s="203"/>
      <c r="FO127" s="203"/>
      <c r="FP127" s="203"/>
      <c r="FQ127" s="203"/>
      <c r="FR127" s="203"/>
      <c r="FS127" s="203"/>
      <c r="FT127" s="203"/>
      <c r="FU127" s="203"/>
      <c r="FV127" s="203"/>
      <c r="FW127" s="203"/>
      <c r="FX127" s="203"/>
      <c r="FY127" s="203"/>
      <c r="FZ127" s="203"/>
      <c r="GA127" s="203"/>
      <c r="GB127" s="203"/>
      <c r="GC127" s="203"/>
      <c r="GD127" s="203"/>
      <c r="GE127" s="203"/>
      <c r="GF127" s="203"/>
      <c r="GG127" s="203"/>
      <c r="GH127" s="203"/>
      <c r="GI127" s="203"/>
      <c r="GJ127" s="203"/>
      <c r="GK127" s="203"/>
      <c r="GL127" s="203"/>
      <c r="GM127" s="203"/>
      <c r="GN127" s="203"/>
      <c r="GO127" s="203"/>
      <c r="GP127" s="203"/>
      <c r="GQ127" s="203"/>
      <c r="GR127" s="203"/>
      <c r="GS127" s="203"/>
      <c r="GT127" s="203"/>
      <c r="GU127" s="203"/>
      <c r="GV127" s="203"/>
      <c r="GW127" s="203"/>
      <c r="GX127" s="203"/>
      <c r="GY127" s="203"/>
      <c r="GZ127" s="203"/>
      <c r="HA127" s="203"/>
      <c r="HB127" s="203"/>
      <c r="HC127" s="203"/>
      <c r="HD127" s="203"/>
      <c r="HE127" s="203"/>
      <c r="HF127" s="203"/>
      <c r="HG127" s="203"/>
      <c r="HH127" s="203"/>
      <c r="HI127" s="203"/>
      <c r="HL127" s="11"/>
      <c r="HM127" s="11"/>
      <c r="IB127" s="12"/>
    </row>
    <row r="128" spans="1:236" s="10" customFormat="1" ht="13.5" customHeight="1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2"/>
      <c r="ES128" s="192"/>
      <c r="ET128" s="192"/>
      <c r="EU128" s="192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2"/>
      <c r="FG128" s="192"/>
      <c r="FH128" s="192"/>
      <c r="FI128" s="192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2"/>
      <c r="FU128" s="192"/>
      <c r="FV128" s="192"/>
      <c r="FW128" s="192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2"/>
      <c r="GI128" s="192"/>
      <c r="GJ128" s="192"/>
      <c r="GK128" s="192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2"/>
      <c r="GW128" s="192"/>
      <c r="GX128" s="192"/>
      <c r="GY128" s="192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L128" s="11"/>
      <c r="HM128" s="11"/>
      <c r="IB128" s="12"/>
    </row>
    <row r="129" spans="1:236" s="10" customFormat="1" ht="14.25" customHeight="1" x14ac:dyDescent="0.25">
      <c r="A129" s="32" t="s">
        <v>110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L129" s="11"/>
      <c r="HM129" s="11"/>
      <c r="IB129" s="12"/>
    </row>
    <row r="130" spans="1:236" s="10" customFormat="1" ht="1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L130" s="11"/>
      <c r="HM130" s="11"/>
      <c r="IB130" s="12"/>
    </row>
    <row r="131" spans="1:236" s="41" customFormat="1" ht="29.25" customHeight="1" x14ac:dyDescent="0.25">
      <c r="A131" s="193" t="s">
        <v>111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74" t="s">
        <v>112</v>
      </c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174"/>
      <c r="DH131" s="174"/>
      <c r="DI131" s="174"/>
      <c r="DJ131" s="174"/>
      <c r="DK131" s="174"/>
      <c r="DL131" s="174"/>
      <c r="DM131" s="174"/>
      <c r="DN131" s="174"/>
      <c r="DO131" s="174"/>
      <c r="DP131" s="174"/>
      <c r="DQ131" s="174"/>
      <c r="DR131" s="174"/>
      <c r="DS131" s="174"/>
      <c r="DT131" s="174"/>
      <c r="DU131" s="174"/>
      <c r="DV131" s="174"/>
      <c r="DW131" s="174"/>
      <c r="DX131" s="174"/>
      <c r="DY131" s="174"/>
      <c r="DZ131" s="174"/>
      <c r="EA131" s="174"/>
      <c r="EB131" s="174"/>
      <c r="EC131" s="174"/>
      <c r="ED131" s="174"/>
      <c r="EE131" s="174"/>
      <c r="EF131" s="174"/>
      <c r="EG131" s="174"/>
      <c r="EH131" s="174"/>
      <c r="EI131" s="174"/>
      <c r="EJ131" s="174"/>
      <c r="EK131" s="174"/>
      <c r="EL131" s="174"/>
      <c r="EM131" s="174"/>
      <c r="EN131" s="174"/>
      <c r="EO131" s="174"/>
      <c r="EP131" s="174"/>
      <c r="EQ131" s="174"/>
      <c r="ER131" s="174"/>
      <c r="ES131" s="174"/>
      <c r="ET131" s="174"/>
      <c r="EU131" s="174"/>
      <c r="EV131" s="174"/>
      <c r="EW131" s="174"/>
      <c r="EX131" s="174"/>
      <c r="EY131" s="174"/>
      <c r="EZ131" s="174"/>
      <c r="FA131" s="174"/>
      <c r="FB131" s="174"/>
      <c r="FC131" s="174"/>
      <c r="FD131" s="174"/>
      <c r="FE131" s="174"/>
      <c r="FF131" s="174"/>
      <c r="FG131" s="174"/>
      <c r="FH131" s="174"/>
      <c r="FI131" s="174"/>
      <c r="FJ131" s="174"/>
      <c r="FK131" s="174"/>
      <c r="FL131" s="174"/>
      <c r="FM131" s="174"/>
      <c r="FN131" s="174"/>
      <c r="FO131" s="174"/>
      <c r="FP131" s="174"/>
      <c r="FQ131" s="174"/>
      <c r="FR131" s="174"/>
      <c r="FS131" s="174"/>
      <c r="FT131" s="174"/>
      <c r="FU131" s="174"/>
      <c r="FV131" s="174"/>
      <c r="FW131" s="174"/>
      <c r="FX131" s="174"/>
      <c r="FY131" s="174"/>
      <c r="FZ131" s="174"/>
      <c r="GA131" s="174"/>
      <c r="GB131" s="174"/>
      <c r="GC131" s="174"/>
      <c r="GD131" s="174"/>
      <c r="GE131" s="174"/>
      <c r="GF131" s="174"/>
      <c r="GG131" s="174"/>
      <c r="GH131" s="174"/>
      <c r="GI131" s="174"/>
      <c r="GJ131" s="174"/>
      <c r="GK131" s="174"/>
      <c r="GL131" s="174"/>
      <c r="GM131" s="174"/>
      <c r="GN131" s="174"/>
      <c r="GO131" s="174"/>
      <c r="GP131" s="174"/>
      <c r="GQ131" s="174"/>
      <c r="GR131" s="174"/>
      <c r="GS131" s="174"/>
      <c r="GT131" s="174"/>
      <c r="GU131" s="195" t="s">
        <v>113</v>
      </c>
      <c r="GV131" s="196"/>
      <c r="GW131" s="196"/>
      <c r="GX131" s="196"/>
      <c r="GY131" s="196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L131" s="42"/>
      <c r="HM131" s="42"/>
      <c r="IB131" s="43"/>
    </row>
    <row r="132" spans="1:236" s="41" customFormat="1" ht="13.5" customHeight="1" x14ac:dyDescent="0.25">
      <c r="A132" s="197">
        <v>1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74">
        <v>2</v>
      </c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174"/>
      <c r="DH132" s="174"/>
      <c r="DI132" s="174"/>
      <c r="DJ132" s="174"/>
      <c r="DK132" s="174"/>
      <c r="DL132" s="174"/>
      <c r="DM132" s="174"/>
      <c r="DN132" s="174"/>
      <c r="DO132" s="174"/>
      <c r="DP132" s="174"/>
      <c r="DQ132" s="174"/>
      <c r="DR132" s="174"/>
      <c r="DS132" s="174"/>
      <c r="DT132" s="174"/>
      <c r="DU132" s="174"/>
      <c r="DV132" s="174"/>
      <c r="DW132" s="174"/>
      <c r="DX132" s="174"/>
      <c r="DY132" s="174"/>
      <c r="DZ132" s="174"/>
      <c r="EA132" s="174"/>
      <c r="EB132" s="174"/>
      <c r="EC132" s="174"/>
      <c r="ED132" s="174"/>
      <c r="EE132" s="174"/>
      <c r="EF132" s="174"/>
      <c r="EG132" s="174"/>
      <c r="EH132" s="174"/>
      <c r="EI132" s="174"/>
      <c r="EJ132" s="174"/>
      <c r="EK132" s="174"/>
      <c r="EL132" s="174"/>
      <c r="EM132" s="174"/>
      <c r="EN132" s="174"/>
      <c r="EO132" s="174"/>
      <c r="EP132" s="174"/>
      <c r="EQ132" s="174"/>
      <c r="ER132" s="174"/>
      <c r="ES132" s="174"/>
      <c r="ET132" s="174"/>
      <c r="EU132" s="174"/>
      <c r="EV132" s="174"/>
      <c r="EW132" s="174"/>
      <c r="EX132" s="174"/>
      <c r="EY132" s="174"/>
      <c r="EZ132" s="174"/>
      <c r="FA132" s="174"/>
      <c r="FB132" s="174"/>
      <c r="FC132" s="174"/>
      <c r="FD132" s="174"/>
      <c r="FE132" s="174"/>
      <c r="FF132" s="174"/>
      <c r="FG132" s="174"/>
      <c r="FH132" s="174"/>
      <c r="FI132" s="174"/>
      <c r="FJ132" s="174"/>
      <c r="FK132" s="174"/>
      <c r="FL132" s="174"/>
      <c r="FM132" s="174"/>
      <c r="FN132" s="174"/>
      <c r="FO132" s="174"/>
      <c r="FP132" s="174"/>
      <c r="FQ132" s="174"/>
      <c r="FR132" s="174"/>
      <c r="FS132" s="174"/>
      <c r="FT132" s="174"/>
      <c r="FU132" s="174"/>
      <c r="FV132" s="174"/>
      <c r="FW132" s="174"/>
      <c r="FX132" s="174"/>
      <c r="FY132" s="174"/>
      <c r="FZ132" s="174"/>
      <c r="GA132" s="174"/>
      <c r="GB132" s="174"/>
      <c r="GC132" s="174"/>
      <c r="GD132" s="174"/>
      <c r="GE132" s="174"/>
      <c r="GF132" s="174"/>
      <c r="GG132" s="174"/>
      <c r="GH132" s="174"/>
      <c r="GI132" s="174"/>
      <c r="GJ132" s="174"/>
      <c r="GK132" s="174"/>
      <c r="GL132" s="174"/>
      <c r="GM132" s="174"/>
      <c r="GN132" s="174"/>
      <c r="GO132" s="174"/>
      <c r="GP132" s="174"/>
      <c r="GQ132" s="174"/>
      <c r="GR132" s="174"/>
      <c r="GS132" s="174"/>
      <c r="GT132" s="174"/>
      <c r="GU132" s="199">
        <v>3</v>
      </c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L132" s="42"/>
      <c r="HM132" s="42"/>
      <c r="IB132" s="43"/>
    </row>
    <row r="133" spans="1:236" s="41" customFormat="1" ht="53.25" customHeight="1" x14ac:dyDescent="0.25">
      <c r="A133" s="184" t="s">
        <v>114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6"/>
      <c r="S133" s="187" t="s">
        <v>115</v>
      </c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8" t="s">
        <v>116</v>
      </c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L133" s="42"/>
      <c r="HM133" s="42"/>
      <c r="IB133" s="43"/>
    </row>
    <row r="134" spans="1:236" ht="12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</row>
    <row r="135" spans="1:236" ht="12" customHeight="1" x14ac:dyDescent="0.25">
      <c r="A135" s="190" t="s">
        <v>139</v>
      </c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90"/>
      <c r="EE135" s="190"/>
      <c r="EF135" s="190"/>
      <c r="EG135" s="190"/>
      <c r="EH135" s="190"/>
      <c r="EI135" s="190"/>
      <c r="EJ135" s="190"/>
      <c r="EK135" s="190"/>
      <c r="EL135" s="190"/>
      <c r="EM135" s="190"/>
      <c r="EN135" s="190"/>
      <c r="EO135" s="190"/>
      <c r="EP135" s="190"/>
      <c r="EQ135" s="190"/>
      <c r="ER135" s="190"/>
      <c r="ES135" s="190"/>
      <c r="ET135" s="190"/>
      <c r="EU135" s="190"/>
      <c r="EV135" s="190"/>
      <c r="EW135" s="190"/>
      <c r="EX135" s="190"/>
      <c r="EY135" s="190"/>
      <c r="EZ135" s="190"/>
      <c r="FA135" s="190"/>
      <c r="FB135" s="190"/>
      <c r="FC135" s="190"/>
      <c r="FD135" s="190"/>
      <c r="FE135" s="190"/>
      <c r="FF135" s="190"/>
      <c r="FG135" s="190"/>
      <c r="FH135" s="190"/>
      <c r="FI135" s="190"/>
      <c r="FJ135" s="190"/>
      <c r="FK135" s="190"/>
      <c r="FL135" s="190"/>
      <c r="FM135" s="190"/>
      <c r="FN135" s="190"/>
      <c r="FO135" s="190"/>
      <c r="FP135" s="190"/>
      <c r="FQ135" s="190"/>
      <c r="FR135" s="190"/>
      <c r="FS135" s="190"/>
      <c r="FT135" s="190"/>
      <c r="FU135" s="190"/>
      <c r="FV135" s="190"/>
      <c r="FW135" s="190"/>
      <c r="FX135" s="190"/>
      <c r="FY135" s="190"/>
      <c r="FZ135" s="190"/>
      <c r="GA135" s="190"/>
      <c r="GB135" s="190"/>
      <c r="GC135" s="190"/>
      <c r="GD135" s="190"/>
      <c r="GE135" s="190"/>
      <c r="GF135" s="190"/>
      <c r="GG135" s="190"/>
      <c r="GH135" s="190"/>
      <c r="GI135" s="190"/>
      <c r="GJ135" s="190"/>
      <c r="GK135" s="190"/>
      <c r="GL135" s="190"/>
      <c r="GM135" s="190"/>
      <c r="GN135" s="190"/>
      <c r="GO135" s="190"/>
      <c r="GP135" s="190"/>
      <c r="GQ135" s="190"/>
      <c r="GR135" s="190"/>
      <c r="GS135" s="190"/>
      <c r="GT135" s="190"/>
      <c r="GU135" s="190"/>
      <c r="GV135" s="190"/>
      <c r="GW135" s="190"/>
      <c r="GX135" s="190"/>
      <c r="GY135" s="190"/>
      <c r="GZ135" s="190"/>
      <c r="HA135" s="190"/>
      <c r="HB135" s="190"/>
      <c r="HC135" s="190"/>
      <c r="HD135" s="190"/>
      <c r="HE135" s="190"/>
      <c r="HF135" s="190"/>
      <c r="HG135" s="190"/>
      <c r="HH135" s="190"/>
      <c r="HI135" s="190"/>
    </row>
    <row r="136" spans="1:236" ht="12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</row>
    <row r="137" spans="1:236" ht="12" customHeight="1" x14ac:dyDescent="0.25">
      <c r="A137" s="40" t="s">
        <v>140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191" t="s">
        <v>141</v>
      </c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</row>
    <row r="138" spans="1:236" ht="12" customHeight="1" x14ac:dyDescent="0.25">
      <c r="A138" s="157" t="s">
        <v>142</v>
      </c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  <c r="DT138" s="162"/>
      <c r="DU138" s="162"/>
      <c r="DV138" s="162"/>
      <c r="DW138" s="162"/>
      <c r="DX138" s="162"/>
      <c r="DY138" s="162"/>
      <c r="DZ138" s="162"/>
      <c r="EA138" s="162"/>
      <c r="EB138" s="162"/>
      <c r="EC138" s="162"/>
      <c r="ED138" s="162"/>
      <c r="EE138" s="162"/>
      <c r="EF138" s="162"/>
      <c r="EG138" s="162"/>
      <c r="EH138" s="162"/>
      <c r="EI138" s="162"/>
      <c r="EJ138" s="162"/>
      <c r="EK138" s="162"/>
      <c r="EL138" s="162"/>
      <c r="EM138" s="162"/>
      <c r="EN138" s="162"/>
      <c r="EO138" s="162"/>
      <c r="EP138" s="162"/>
      <c r="EQ138" s="162"/>
      <c r="ER138" s="162"/>
      <c r="ES138" s="162"/>
      <c r="ET138" s="162"/>
      <c r="EU138" s="162"/>
      <c r="EV138" s="162"/>
      <c r="EW138" s="162"/>
      <c r="EX138" s="162"/>
      <c r="EY138" s="162"/>
      <c r="EZ138" s="162"/>
      <c r="FA138" s="162"/>
      <c r="FB138" s="162"/>
      <c r="FC138" s="162"/>
      <c r="FD138" s="162"/>
      <c r="FE138" s="162"/>
      <c r="FF138" s="162"/>
      <c r="FG138" s="162"/>
      <c r="FH138" s="162"/>
      <c r="FI138" s="162"/>
      <c r="FJ138" s="162"/>
      <c r="FK138" s="162"/>
      <c r="FL138" s="162"/>
      <c r="FM138" s="162"/>
      <c r="FN138" s="162"/>
      <c r="FO138" s="162"/>
      <c r="FP138" s="162"/>
      <c r="FQ138" s="162"/>
      <c r="FR138" s="162"/>
      <c r="FS138" s="162"/>
      <c r="FT138" s="162"/>
      <c r="FU138" s="162"/>
      <c r="FV138" s="162"/>
      <c r="FW138" s="162"/>
      <c r="FX138" s="162"/>
      <c r="FY138" s="162"/>
      <c r="FZ138" s="162"/>
      <c r="GA138" s="162"/>
      <c r="GB138" s="162"/>
      <c r="GC138" s="162"/>
      <c r="GD138" s="162"/>
      <c r="GE138" s="162"/>
      <c r="GF138" s="162"/>
      <c r="GG138" s="162"/>
      <c r="GH138" s="162"/>
      <c r="GI138" s="162"/>
      <c r="GJ138" s="162"/>
      <c r="GK138" s="162"/>
      <c r="GL138" s="162"/>
      <c r="GM138" s="162"/>
      <c r="GN138" s="162"/>
      <c r="GO138" s="162"/>
      <c r="GP138" s="162"/>
      <c r="GQ138" s="162"/>
      <c r="GR138" s="162"/>
      <c r="GS138" s="162"/>
      <c r="GT138" s="162"/>
      <c r="GU138" s="162"/>
      <c r="GV138" s="162"/>
      <c r="GW138" s="162"/>
      <c r="GX138" s="162"/>
      <c r="GY138" s="162"/>
      <c r="GZ138" s="162"/>
      <c r="HA138" s="162"/>
      <c r="HB138" s="162"/>
      <c r="HC138" s="162"/>
      <c r="HD138" s="162"/>
      <c r="HE138" s="162"/>
      <c r="HF138" s="162"/>
      <c r="HG138" s="162"/>
      <c r="HH138" s="162"/>
      <c r="HI138" s="162"/>
    </row>
    <row r="139" spans="1:236" ht="12" customHeight="1" x14ac:dyDescent="0.25">
      <c r="A139" s="32" t="s">
        <v>143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</row>
    <row r="140" spans="1:236" ht="12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</row>
    <row r="141" spans="1:236" ht="25.5" customHeight="1" x14ac:dyDescent="0.25">
      <c r="A141" s="174" t="s">
        <v>144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174"/>
      <c r="DH141" s="174"/>
      <c r="DI141" s="174"/>
      <c r="DJ141" s="174"/>
      <c r="DK141" s="174"/>
      <c r="DL141" s="174"/>
      <c r="DM141" s="174"/>
      <c r="DN141" s="174"/>
      <c r="DO141" s="174"/>
      <c r="DP141" s="174"/>
      <c r="DQ141" s="174"/>
      <c r="DR141" s="174"/>
      <c r="DS141" s="174"/>
      <c r="DT141" s="174"/>
      <c r="DU141" s="174"/>
      <c r="DV141" s="174"/>
      <c r="DW141" s="174"/>
      <c r="DX141" s="174"/>
      <c r="DY141" s="174"/>
      <c r="DZ141" s="174"/>
      <c r="EA141" s="174"/>
      <c r="EB141" s="174"/>
      <c r="EC141" s="174"/>
      <c r="ED141" s="174"/>
      <c r="EE141" s="174"/>
      <c r="EF141" s="174"/>
      <c r="EG141" s="174"/>
      <c r="EH141" s="174"/>
      <c r="EI141" s="174"/>
      <c r="EJ141" s="174"/>
      <c r="EK141" s="174"/>
      <c r="EL141" s="174"/>
      <c r="EM141" s="174"/>
      <c r="EN141" s="174"/>
      <c r="EO141" s="174"/>
      <c r="EP141" s="174"/>
      <c r="EQ141" s="174"/>
      <c r="ER141" s="174"/>
      <c r="ES141" s="174" t="s">
        <v>145</v>
      </c>
      <c r="ET141" s="174"/>
      <c r="EU141" s="174"/>
      <c r="EV141" s="174"/>
      <c r="EW141" s="174"/>
      <c r="EX141" s="174"/>
      <c r="EY141" s="174"/>
      <c r="EZ141" s="174"/>
      <c r="FA141" s="174"/>
      <c r="FB141" s="174"/>
      <c r="FC141" s="174"/>
      <c r="FD141" s="174"/>
      <c r="FE141" s="174"/>
      <c r="FF141" s="174"/>
      <c r="FG141" s="174"/>
      <c r="FH141" s="174"/>
      <c r="FI141" s="174"/>
      <c r="FJ141" s="174" t="s">
        <v>146</v>
      </c>
      <c r="FK141" s="174"/>
      <c r="FL141" s="174"/>
      <c r="FM141" s="174"/>
      <c r="FN141" s="174"/>
      <c r="FO141" s="174"/>
      <c r="FP141" s="174"/>
      <c r="FQ141" s="174"/>
      <c r="FR141" s="174"/>
      <c r="FS141" s="174"/>
      <c r="FT141" s="174"/>
      <c r="FU141" s="174"/>
      <c r="FV141" s="174"/>
      <c r="FW141" s="174"/>
      <c r="FX141" s="174"/>
      <c r="FY141" s="174"/>
      <c r="FZ141" s="174"/>
      <c r="GA141" s="174"/>
      <c r="GB141" s="174"/>
      <c r="GC141" s="174"/>
      <c r="GD141" s="174"/>
      <c r="GE141" s="174"/>
      <c r="GF141" s="174"/>
      <c r="GG141" s="174"/>
      <c r="GH141" s="174"/>
      <c r="GI141" s="174"/>
      <c r="GJ141" s="174"/>
      <c r="GK141" s="174"/>
      <c r="GL141" s="174"/>
      <c r="GM141" s="174"/>
      <c r="GN141" s="174"/>
      <c r="GO141" s="174"/>
      <c r="GP141" s="174"/>
      <c r="GQ141" s="174"/>
      <c r="GR141" s="174"/>
      <c r="GS141" s="174"/>
      <c r="GT141" s="174"/>
      <c r="GU141" s="174"/>
      <c r="GV141" s="174"/>
      <c r="GW141" s="174"/>
      <c r="GX141" s="174"/>
      <c r="GY141" s="174"/>
      <c r="GZ141" s="174"/>
      <c r="HA141" s="174"/>
      <c r="HB141" s="174"/>
      <c r="HC141" s="174"/>
      <c r="HD141" s="174"/>
      <c r="HE141" s="174"/>
      <c r="HF141" s="174"/>
      <c r="HG141" s="174"/>
      <c r="HH141" s="174"/>
      <c r="HI141" s="174"/>
    </row>
    <row r="142" spans="1:236" ht="17.25" customHeight="1" x14ac:dyDescent="0.25">
      <c r="A142" s="175" t="s">
        <v>147</v>
      </c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176"/>
      <c r="BY142" s="176"/>
      <c r="BZ142" s="176"/>
      <c r="CA142" s="176"/>
      <c r="CB142" s="176"/>
      <c r="CC142" s="176"/>
      <c r="CD142" s="176"/>
      <c r="CE142" s="176"/>
      <c r="CF142" s="176"/>
      <c r="CG142" s="176"/>
      <c r="CH142" s="176"/>
      <c r="CI142" s="176"/>
      <c r="CJ142" s="176"/>
      <c r="CK142" s="176"/>
      <c r="CL142" s="176"/>
      <c r="CM142" s="176"/>
      <c r="CN142" s="176"/>
      <c r="CO142" s="176"/>
      <c r="CP142" s="176"/>
      <c r="CQ142" s="176"/>
      <c r="CR142" s="17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6"/>
      <c r="DC142" s="176"/>
      <c r="DD142" s="176"/>
      <c r="DE142" s="176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6"/>
      <c r="DQ142" s="176"/>
      <c r="DR142" s="176"/>
      <c r="DS142" s="176"/>
      <c r="DT142" s="176"/>
      <c r="DU142" s="176"/>
      <c r="DV142" s="176"/>
      <c r="DW142" s="176"/>
      <c r="DX142" s="176"/>
      <c r="DY142" s="176"/>
      <c r="DZ142" s="176"/>
      <c r="EA142" s="176"/>
      <c r="EB142" s="176"/>
      <c r="EC142" s="176"/>
      <c r="ED142" s="176"/>
      <c r="EE142" s="176"/>
      <c r="EF142" s="176"/>
      <c r="EG142" s="176"/>
      <c r="EH142" s="176"/>
      <c r="EI142" s="176"/>
      <c r="EJ142" s="176"/>
      <c r="EK142" s="176"/>
      <c r="EL142" s="176"/>
      <c r="EM142" s="176"/>
      <c r="EN142" s="176"/>
      <c r="EO142" s="176"/>
      <c r="EP142" s="176"/>
      <c r="EQ142" s="176"/>
      <c r="ER142" s="177"/>
      <c r="ES142" s="174" t="s">
        <v>148</v>
      </c>
      <c r="ET142" s="174"/>
      <c r="EU142" s="174"/>
      <c r="EV142" s="174"/>
      <c r="EW142" s="174"/>
      <c r="EX142" s="174"/>
      <c r="EY142" s="174"/>
      <c r="EZ142" s="174"/>
      <c r="FA142" s="174"/>
      <c r="FB142" s="174"/>
      <c r="FC142" s="174"/>
      <c r="FD142" s="174"/>
      <c r="FE142" s="174"/>
      <c r="FF142" s="174"/>
      <c r="FG142" s="174"/>
      <c r="FH142" s="174"/>
      <c r="FI142" s="174"/>
      <c r="FJ142" s="178" t="s">
        <v>149</v>
      </c>
      <c r="FK142" s="179"/>
      <c r="FL142" s="179"/>
      <c r="FM142" s="179"/>
      <c r="FN142" s="179"/>
      <c r="FO142" s="179"/>
      <c r="FP142" s="179"/>
      <c r="FQ142" s="179"/>
      <c r="FR142" s="179"/>
      <c r="FS142" s="179"/>
      <c r="FT142" s="179"/>
      <c r="FU142" s="179"/>
      <c r="FV142" s="179"/>
      <c r="FW142" s="179"/>
      <c r="FX142" s="179"/>
      <c r="FY142" s="179"/>
      <c r="FZ142" s="179"/>
      <c r="GA142" s="179"/>
      <c r="GB142" s="179"/>
      <c r="GC142" s="179"/>
      <c r="GD142" s="179"/>
      <c r="GE142" s="179"/>
      <c r="GF142" s="179"/>
      <c r="GG142" s="179"/>
      <c r="GH142" s="179"/>
      <c r="GI142" s="179"/>
      <c r="GJ142" s="179"/>
      <c r="GK142" s="179"/>
      <c r="GL142" s="179"/>
      <c r="GM142" s="179"/>
      <c r="GN142" s="179"/>
      <c r="GO142" s="179"/>
      <c r="GP142" s="179"/>
      <c r="GQ142" s="179"/>
      <c r="GR142" s="179"/>
      <c r="GS142" s="179"/>
      <c r="GT142" s="179"/>
      <c r="GU142" s="179"/>
      <c r="GV142" s="179"/>
      <c r="GW142" s="179"/>
      <c r="GX142" s="179"/>
      <c r="GY142" s="179"/>
      <c r="GZ142" s="179"/>
      <c r="HA142" s="179"/>
      <c r="HB142" s="179"/>
      <c r="HC142" s="179"/>
      <c r="HD142" s="179"/>
      <c r="HE142" s="179"/>
      <c r="HF142" s="179"/>
      <c r="HG142" s="179"/>
      <c r="HH142" s="179"/>
      <c r="HI142" s="179"/>
    </row>
    <row r="143" spans="1:236" ht="15.75" customHeight="1" x14ac:dyDescent="0.25">
      <c r="A143" s="175" t="s">
        <v>150</v>
      </c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6"/>
      <c r="DE143" s="176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6"/>
      <c r="DQ143" s="176"/>
      <c r="DR143" s="176"/>
      <c r="DS143" s="176"/>
      <c r="DT143" s="176"/>
      <c r="DU143" s="176"/>
      <c r="DV143" s="176"/>
      <c r="DW143" s="176"/>
      <c r="DX143" s="176"/>
      <c r="DY143" s="176"/>
      <c r="DZ143" s="176"/>
      <c r="EA143" s="176"/>
      <c r="EB143" s="176"/>
      <c r="EC143" s="176"/>
      <c r="ED143" s="176"/>
      <c r="EE143" s="176"/>
      <c r="EF143" s="176"/>
      <c r="EG143" s="176"/>
      <c r="EH143" s="176"/>
      <c r="EI143" s="176"/>
      <c r="EJ143" s="176"/>
      <c r="EK143" s="176"/>
      <c r="EL143" s="176"/>
      <c r="EM143" s="176"/>
      <c r="EN143" s="176"/>
      <c r="EO143" s="176"/>
      <c r="EP143" s="176"/>
      <c r="EQ143" s="176"/>
      <c r="ER143" s="177"/>
      <c r="ES143" s="174" t="s">
        <v>151</v>
      </c>
      <c r="ET143" s="174"/>
      <c r="EU143" s="174"/>
      <c r="EV143" s="174"/>
      <c r="EW143" s="174"/>
      <c r="EX143" s="174"/>
      <c r="EY143" s="174"/>
      <c r="EZ143" s="174"/>
      <c r="FA143" s="174"/>
      <c r="FB143" s="174"/>
      <c r="FC143" s="174"/>
      <c r="FD143" s="174"/>
      <c r="FE143" s="174"/>
      <c r="FF143" s="174"/>
      <c r="FG143" s="174"/>
      <c r="FH143" s="174"/>
      <c r="FI143" s="174"/>
      <c r="FJ143" s="180"/>
      <c r="FK143" s="181"/>
      <c r="FL143" s="181"/>
      <c r="FM143" s="181"/>
      <c r="FN143" s="181"/>
      <c r="FO143" s="181"/>
      <c r="FP143" s="181"/>
      <c r="FQ143" s="181"/>
      <c r="FR143" s="181"/>
      <c r="FS143" s="181"/>
      <c r="FT143" s="181"/>
      <c r="FU143" s="181"/>
      <c r="FV143" s="181"/>
      <c r="FW143" s="181"/>
      <c r="FX143" s="181"/>
      <c r="FY143" s="181"/>
      <c r="FZ143" s="181"/>
      <c r="GA143" s="181"/>
      <c r="GB143" s="181"/>
      <c r="GC143" s="181"/>
      <c r="GD143" s="181"/>
      <c r="GE143" s="181"/>
      <c r="GF143" s="181"/>
      <c r="GG143" s="181"/>
      <c r="GH143" s="181"/>
      <c r="GI143" s="181"/>
      <c r="GJ143" s="181"/>
      <c r="GK143" s="181"/>
      <c r="GL143" s="181"/>
      <c r="GM143" s="181"/>
      <c r="GN143" s="181"/>
      <c r="GO143" s="181"/>
      <c r="GP143" s="181"/>
      <c r="GQ143" s="181"/>
      <c r="GR143" s="181"/>
      <c r="GS143" s="181"/>
      <c r="GT143" s="181"/>
      <c r="GU143" s="181"/>
      <c r="GV143" s="181"/>
      <c r="GW143" s="181"/>
      <c r="GX143" s="181"/>
      <c r="GY143" s="181"/>
      <c r="GZ143" s="181"/>
      <c r="HA143" s="181"/>
      <c r="HB143" s="181"/>
      <c r="HC143" s="181"/>
      <c r="HD143" s="181"/>
      <c r="HE143" s="181"/>
      <c r="HF143" s="181"/>
      <c r="HG143" s="181"/>
      <c r="HH143" s="181"/>
      <c r="HI143" s="181"/>
    </row>
    <row r="144" spans="1:236" ht="37.5" customHeight="1" x14ac:dyDescent="0.25">
      <c r="A144" s="175" t="s">
        <v>152</v>
      </c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176"/>
      <c r="BQ144" s="176"/>
      <c r="BR144" s="176"/>
      <c r="BS144" s="176"/>
      <c r="BT144" s="176"/>
      <c r="BU144" s="176"/>
      <c r="BV144" s="176"/>
      <c r="BW144" s="176"/>
      <c r="BX144" s="176"/>
      <c r="BY144" s="176"/>
      <c r="BZ144" s="176"/>
      <c r="CA144" s="176"/>
      <c r="CB144" s="176"/>
      <c r="CC144" s="176"/>
      <c r="CD144" s="176"/>
      <c r="CE144" s="176"/>
      <c r="CF144" s="176"/>
      <c r="CG144" s="176"/>
      <c r="CH144" s="176"/>
      <c r="CI144" s="176"/>
      <c r="CJ144" s="176"/>
      <c r="CK144" s="176"/>
      <c r="CL144" s="176"/>
      <c r="CM144" s="176"/>
      <c r="CN144" s="176"/>
      <c r="CO144" s="176"/>
      <c r="CP144" s="176"/>
      <c r="CQ144" s="176"/>
      <c r="CR144" s="176"/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6"/>
      <c r="DC144" s="176"/>
      <c r="DD144" s="176"/>
      <c r="DE144" s="176"/>
      <c r="DF144" s="176"/>
      <c r="DG144" s="176"/>
      <c r="DH144" s="176"/>
      <c r="DI144" s="176"/>
      <c r="DJ144" s="176"/>
      <c r="DK144" s="176"/>
      <c r="DL144" s="176"/>
      <c r="DM144" s="176"/>
      <c r="DN144" s="176"/>
      <c r="DO144" s="176"/>
      <c r="DP144" s="176"/>
      <c r="DQ144" s="176"/>
      <c r="DR144" s="176"/>
      <c r="DS144" s="176"/>
      <c r="DT144" s="176"/>
      <c r="DU144" s="176"/>
      <c r="DV144" s="176"/>
      <c r="DW144" s="176"/>
      <c r="DX144" s="176"/>
      <c r="DY144" s="176"/>
      <c r="DZ144" s="176"/>
      <c r="EA144" s="176"/>
      <c r="EB144" s="176"/>
      <c r="EC144" s="176"/>
      <c r="ED144" s="176"/>
      <c r="EE144" s="176"/>
      <c r="EF144" s="176"/>
      <c r="EG144" s="176"/>
      <c r="EH144" s="176"/>
      <c r="EI144" s="176"/>
      <c r="EJ144" s="176"/>
      <c r="EK144" s="176"/>
      <c r="EL144" s="176"/>
      <c r="EM144" s="176"/>
      <c r="EN144" s="176"/>
      <c r="EO144" s="176"/>
      <c r="EP144" s="176"/>
      <c r="EQ144" s="176"/>
      <c r="ER144" s="177"/>
      <c r="ES144" s="174" t="s">
        <v>153</v>
      </c>
      <c r="ET144" s="174"/>
      <c r="EU144" s="174"/>
      <c r="EV144" s="174"/>
      <c r="EW144" s="174"/>
      <c r="EX144" s="174"/>
      <c r="EY144" s="174"/>
      <c r="EZ144" s="174"/>
      <c r="FA144" s="174"/>
      <c r="FB144" s="174"/>
      <c r="FC144" s="174"/>
      <c r="FD144" s="174"/>
      <c r="FE144" s="174"/>
      <c r="FF144" s="174"/>
      <c r="FG144" s="174"/>
      <c r="FH144" s="174"/>
      <c r="FI144" s="174"/>
      <c r="FJ144" s="182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</row>
    <row r="145" spans="1:221" ht="12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</row>
    <row r="146" spans="1:221" ht="24.75" customHeight="1" x14ac:dyDescent="0.25">
      <c r="A146" s="157" t="s">
        <v>154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70" t="s">
        <v>155</v>
      </c>
      <c r="HK146" s="170"/>
      <c r="HL146" s="170"/>
    </row>
    <row r="147" spans="1:221" ht="30" customHeight="1" x14ac:dyDescent="0.25">
      <c r="A147" s="157" t="s">
        <v>156</v>
      </c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40"/>
      <c r="CB147" s="168" t="s">
        <v>157</v>
      </c>
      <c r="CC147" s="168"/>
      <c r="CD147" s="168"/>
      <c r="CE147" s="168"/>
      <c r="CF147" s="168"/>
      <c r="CG147" s="168"/>
      <c r="CH147" s="168"/>
      <c r="CI147" s="168"/>
      <c r="CJ147" s="168"/>
      <c r="CK147" s="168"/>
      <c r="CL147" s="168"/>
      <c r="CM147" s="168"/>
      <c r="CN147" s="168"/>
      <c r="CO147" s="168"/>
      <c r="CP147" s="168"/>
      <c r="CQ147" s="168"/>
      <c r="CR147" s="168"/>
      <c r="CS147" s="168"/>
      <c r="CT147" s="168"/>
      <c r="CU147" s="168"/>
      <c r="CV147" s="168"/>
      <c r="CW147" s="168"/>
      <c r="CX147" s="168"/>
      <c r="CY147" s="168"/>
      <c r="CZ147" s="168"/>
      <c r="DA147" s="168"/>
      <c r="DB147" s="168"/>
      <c r="DC147" s="168"/>
      <c r="DD147" s="168"/>
      <c r="DE147" s="168"/>
      <c r="DF147" s="168"/>
      <c r="DG147" s="168"/>
      <c r="DH147" s="168"/>
      <c r="DI147" s="168"/>
      <c r="DJ147" s="168"/>
      <c r="DK147" s="168"/>
      <c r="DL147" s="168"/>
      <c r="DM147" s="168"/>
      <c r="DN147" s="168"/>
      <c r="DO147" s="168"/>
      <c r="DP147" s="168"/>
      <c r="DQ147" s="168"/>
      <c r="DR147" s="168"/>
      <c r="DS147" s="168"/>
      <c r="DT147" s="168"/>
      <c r="DU147" s="168"/>
      <c r="DV147" s="168"/>
      <c r="DW147" s="168"/>
      <c r="DX147" s="168"/>
      <c r="DY147" s="168"/>
      <c r="DZ147" s="168"/>
      <c r="EA147" s="168"/>
      <c r="EB147" s="168"/>
      <c r="EC147" s="168"/>
      <c r="ED147" s="168"/>
      <c r="EE147" s="168"/>
      <c r="EF147" s="168"/>
      <c r="EG147" s="168"/>
      <c r="EH147" s="168"/>
      <c r="EI147" s="168"/>
      <c r="EJ147" s="168"/>
      <c r="EK147" s="168"/>
      <c r="EL147" s="168"/>
      <c r="EM147" s="168"/>
      <c r="EN147" s="168"/>
      <c r="EO147" s="168"/>
      <c r="EP147" s="168"/>
      <c r="EQ147" s="168"/>
      <c r="ER147" s="168"/>
      <c r="ES147" s="168"/>
      <c r="ET147" s="168"/>
      <c r="EU147" s="168"/>
      <c r="EV147" s="168"/>
      <c r="EW147" s="168"/>
      <c r="EX147" s="168"/>
      <c r="EY147" s="168"/>
      <c r="EZ147" s="168"/>
      <c r="FA147" s="168"/>
      <c r="FB147" s="168"/>
      <c r="FC147" s="168"/>
      <c r="FD147" s="168"/>
      <c r="FE147" s="168"/>
      <c r="FF147" s="168"/>
      <c r="FG147" s="168"/>
      <c r="FH147" s="168"/>
      <c r="FI147" s="168"/>
      <c r="FJ147" s="168"/>
      <c r="FK147" s="168"/>
      <c r="FL147" s="168"/>
      <c r="FM147" s="168"/>
      <c r="FN147" s="168"/>
      <c r="FO147" s="168"/>
      <c r="FP147" s="168"/>
      <c r="FQ147" s="168"/>
      <c r="FR147" s="168"/>
      <c r="FS147" s="168"/>
      <c r="FT147" s="168"/>
      <c r="FU147" s="168"/>
      <c r="FV147" s="168"/>
      <c r="FW147" s="168"/>
      <c r="FX147" s="168"/>
      <c r="FY147" s="168"/>
      <c r="FZ147" s="168"/>
      <c r="GA147" s="168"/>
      <c r="GB147" s="168"/>
      <c r="GC147" s="168"/>
      <c r="GD147" s="168"/>
      <c r="GE147" s="168"/>
      <c r="GF147" s="168"/>
      <c r="GG147" s="168"/>
      <c r="GH147" s="168"/>
      <c r="GI147" s="168"/>
      <c r="GJ147" s="168"/>
      <c r="GK147" s="168"/>
      <c r="GL147" s="168"/>
      <c r="GM147" s="168"/>
      <c r="GN147" s="168"/>
      <c r="GO147" s="168"/>
      <c r="GP147" s="168"/>
      <c r="GQ147" s="168"/>
      <c r="GR147" s="168"/>
      <c r="GS147" s="168"/>
      <c r="GT147" s="168"/>
      <c r="GU147" s="168"/>
      <c r="GV147" s="168"/>
      <c r="GW147" s="168"/>
      <c r="GX147" s="168"/>
      <c r="GY147" s="168"/>
      <c r="GZ147" s="168"/>
      <c r="HA147" s="168"/>
      <c r="HB147" s="168"/>
      <c r="HC147" s="168"/>
      <c r="HD147" s="168"/>
      <c r="HE147" s="168"/>
      <c r="HF147" s="168"/>
      <c r="HG147" s="168"/>
      <c r="HH147" s="168"/>
      <c r="HI147" s="171"/>
      <c r="HJ147" s="52">
        <v>2025</v>
      </c>
      <c r="HK147" s="52">
        <v>2026</v>
      </c>
      <c r="HL147" s="52">
        <v>2027</v>
      </c>
    </row>
    <row r="148" spans="1:221" ht="26.25" customHeight="1" x14ac:dyDescent="0.25">
      <c r="A148" s="157" t="s">
        <v>158</v>
      </c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53"/>
      <c r="CH148" s="172" t="s">
        <v>159</v>
      </c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172"/>
      <c r="DC148" s="172"/>
      <c r="DD148" s="172"/>
      <c r="DE148" s="172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172"/>
      <c r="DQ148" s="172"/>
      <c r="DR148" s="172"/>
      <c r="DS148" s="172"/>
      <c r="DT148" s="172"/>
      <c r="DU148" s="172"/>
      <c r="DV148" s="172"/>
      <c r="DW148" s="172"/>
      <c r="DX148" s="172"/>
      <c r="DY148" s="172"/>
      <c r="DZ148" s="172"/>
      <c r="EA148" s="172"/>
      <c r="EB148" s="172"/>
      <c r="EC148" s="172"/>
      <c r="ED148" s="172"/>
      <c r="EE148" s="172"/>
      <c r="EF148" s="172"/>
      <c r="EG148" s="172"/>
      <c r="EH148" s="172"/>
      <c r="EI148" s="172"/>
      <c r="EJ148" s="172"/>
      <c r="EK148" s="172"/>
      <c r="EL148" s="172"/>
      <c r="EM148" s="172"/>
      <c r="EN148" s="172"/>
      <c r="EO148" s="172"/>
      <c r="EP148" s="172"/>
      <c r="EQ148" s="172"/>
      <c r="ER148" s="172"/>
      <c r="ES148" s="172"/>
      <c r="ET148" s="172"/>
      <c r="EU148" s="172"/>
      <c r="EV148" s="172"/>
      <c r="EW148" s="172"/>
      <c r="EX148" s="172"/>
      <c r="EY148" s="172"/>
      <c r="EZ148" s="172"/>
      <c r="FA148" s="172"/>
      <c r="FB148" s="172"/>
      <c r="FC148" s="172"/>
      <c r="FD148" s="172"/>
      <c r="FE148" s="172"/>
      <c r="FF148" s="172"/>
      <c r="FG148" s="172"/>
      <c r="FH148" s="172"/>
      <c r="FI148" s="172"/>
      <c r="FJ148" s="172"/>
      <c r="FK148" s="172"/>
      <c r="FL148" s="172"/>
      <c r="FM148" s="172"/>
      <c r="FN148" s="172"/>
      <c r="FO148" s="172"/>
      <c r="FP148" s="172"/>
      <c r="FQ148" s="172"/>
      <c r="FR148" s="172"/>
      <c r="FS148" s="172"/>
      <c r="FT148" s="172"/>
      <c r="FU148" s="172"/>
      <c r="FV148" s="172"/>
      <c r="FW148" s="172"/>
      <c r="FX148" s="172"/>
      <c r="FY148" s="172"/>
      <c r="FZ148" s="172"/>
      <c r="GA148" s="172"/>
      <c r="GB148" s="172"/>
      <c r="GC148" s="172"/>
      <c r="GD148" s="172"/>
      <c r="GE148" s="172"/>
      <c r="GF148" s="172"/>
      <c r="GG148" s="172"/>
      <c r="GH148" s="172"/>
      <c r="GI148" s="172"/>
      <c r="GJ148" s="172"/>
      <c r="GK148" s="172"/>
      <c r="GL148" s="172"/>
      <c r="GM148" s="172"/>
      <c r="GN148" s="172"/>
      <c r="GO148" s="172"/>
      <c r="GP148" s="172"/>
      <c r="GQ148" s="172"/>
      <c r="GR148" s="172"/>
      <c r="GS148" s="172"/>
      <c r="GT148" s="172"/>
      <c r="GU148" s="172"/>
      <c r="GV148" s="172"/>
      <c r="GW148" s="172"/>
      <c r="GX148" s="172"/>
      <c r="GY148" s="172"/>
      <c r="GZ148" s="172"/>
      <c r="HA148" s="172"/>
      <c r="HB148" s="172"/>
      <c r="HC148" s="172"/>
      <c r="HD148" s="172"/>
      <c r="HE148" s="172"/>
      <c r="HF148" s="172"/>
      <c r="HG148" s="172"/>
      <c r="HH148" s="172"/>
      <c r="HI148" s="173"/>
      <c r="HJ148" s="54">
        <f>SUM(EH43:ET59)</f>
        <v>20496347.860000003</v>
      </c>
      <c r="HK148" s="54">
        <f>SUM(FG43:FS59)</f>
        <v>20496347.860000003</v>
      </c>
      <c r="HL148" s="54">
        <f>SUM(GG43:GR59)</f>
        <v>20496347.860000003</v>
      </c>
      <c r="HM148" s="55" t="s">
        <v>160</v>
      </c>
    </row>
    <row r="149" spans="1:221" ht="25.5" customHeight="1" x14ac:dyDescent="0.25">
      <c r="A149" s="157" t="s">
        <v>161</v>
      </c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40"/>
      <c r="BU149" s="158" t="s">
        <v>162</v>
      </c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/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/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/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/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54">
        <f>SUM(DX99:EK110)</f>
        <v>44950593.359999992</v>
      </c>
      <c r="HK149" s="54">
        <f>SUM(FA99:FN110)</f>
        <v>45007681.420000002</v>
      </c>
      <c r="HL149" s="54">
        <f>SUM(GD99:GP110)</f>
        <v>45007681.420000002</v>
      </c>
      <c r="HM149" s="55" t="s">
        <v>163</v>
      </c>
    </row>
    <row r="150" spans="1:221" ht="20.25" customHeight="1" x14ac:dyDescent="0.25">
      <c r="A150" s="157" t="s">
        <v>164</v>
      </c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2"/>
      <c r="EE150" s="162"/>
      <c r="EF150" s="162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2"/>
      <c r="FU150" s="162"/>
      <c r="FV150" s="162"/>
      <c r="FW150" s="162"/>
      <c r="FX150" s="162"/>
      <c r="FY150" s="162"/>
      <c r="FZ150" s="162"/>
      <c r="GA150" s="162"/>
      <c r="GB150" s="162"/>
      <c r="GC150" s="162"/>
      <c r="GD150" s="162"/>
      <c r="GE150" s="162"/>
      <c r="GF150" s="162"/>
      <c r="GG150" s="162"/>
      <c r="GH150" s="162"/>
      <c r="GI150" s="162"/>
      <c r="GJ150" s="162"/>
      <c r="GK150" s="162"/>
      <c r="GL150" s="162"/>
      <c r="GM150" s="162"/>
      <c r="GN150" s="162"/>
      <c r="GO150" s="162"/>
      <c r="GP150" s="162"/>
      <c r="GQ150" s="162"/>
      <c r="GR150" s="162"/>
      <c r="GS150" s="162"/>
      <c r="GT150" s="162"/>
      <c r="GU150" s="162"/>
      <c r="GV150" s="162"/>
      <c r="GW150" s="162"/>
      <c r="GX150" s="162"/>
      <c r="GY150" s="162"/>
      <c r="GZ150" s="162"/>
      <c r="HA150" s="162"/>
      <c r="HB150" s="162"/>
      <c r="HC150" s="162"/>
      <c r="HD150" s="162"/>
      <c r="HE150" s="162"/>
      <c r="HF150" s="162"/>
      <c r="HG150" s="162"/>
      <c r="HH150" s="162"/>
      <c r="HI150" s="162"/>
      <c r="HJ150" s="56">
        <v>65446941.219999999</v>
      </c>
      <c r="HK150" s="56">
        <v>65504029.280000001</v>
      </c>
      <c r="HL150" s="56">
        <v>65504029.280000001</v>
      </c>
      <c r="HM150" s="57" t="s">
        <v>165</v>
      </c>
    </row>
    <row r="151" spans="1:221" ht="20.25" customHeight="1" thickBo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58">
        <f>HJ150-HJ148-HJ149</f>
        <v>0</v>
      </c>
      <c r="HK151" s="58">
        <f>HK150-HK148-HK149</f>
        <v>0</v>
      </c>
      <c r="HL151" s="58">
        <f>HL150-HL148-HL149</f>
        <v>0</v>
      </c>
      <c r="HM151" s="59" t="s">
        <v>166</v>
      </c>
    </row>
    <row r="152" spans="1:221" ht="18" customHeight="1" thickBot="1" x14ac:dyDescent="0.35">
      <c r="A152" s="163" t="s">
        <v>167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  <c r="DE152" s="163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3"/>
      <c r="EE152" s="163"/>
      <c r="EF152" s="163"/>
      <c r="EG152" s="163"/>
      <c r="EH152" s="163"/>
      <c r="EI152" s="163"/>
      <c r="EJ152" s="163"/>
      <c r="EK152" s="163"/>
      <c r="EL152" s="163"/>
      <c r="EM152" s="163"/>
      <c r="EN152" s="163"/>
      <c r="EO152" s="163"/>
      <c r="EP152" s="163"/>
      <c r="EQ152" s="163"/>
      <c r="ER152" s="163"/>
      <c r="ES152" s="163"/>
      <c r="ET152" s="163"/>
      <c r="EU152" s="163"/>
      <c r="EV152" s="163"/>
      <c r="EW152" s="163"/>
      <c r="EX152" s="163"/>
      <c r="EY152" s="163"/>
      <c r="EZ152" s="163"/>
      <c r="FA152" s="163"/>
      <c r="FB152" s="163"/>
      <c r="FC152" s="163"/>
      <c r="FD152" s="163"/>
      <c r="FE152" s="163"/>
      <c r="FF152" s="163"/>
      <c r="FG152" s="163"/>
      <c r="FH152" s="163"/>
      <c r="FI152" s="163"/>
      <c r="FJ152" s="163"/>
      <c r="FK152" s="163"/>
      <c r="FL152" s="163"/>
      <c r="FM152" s="163"/>
      <c r="FN152" s="163"/>
      <c r="FO152" s="163"/>
      <c r="FP152" s="164"/>
      <c r="FQ152" s="165">
        <f>DX98+DX99+DX100+DX101+DX102+DX103+DX104+DX105+DX106+DX107+DX108+EH42+EH43+EH44+EH45+EH46+EH47+EH48+EH49+EH50+EH51+EH52+EH53+EH54+EH55+EH56+EH57+EH58+DX109</f>
        <v>65446941.219999991</v>
      </c>
      <c r="FR152" s="166"/>
      <c r="FS152" s="166"/>
      <c r="FT152" s="166"/>
      <c r="FU152" s="166"/>
      <c r="FV152" s="166"/>
      <c r="FW152" s="166"/>
      <c r="FX152" s="166"/>
      <c r="FY152" s="166"/>
      <c r="FZ152" s="166"/>
      <c r="GA152" s="166"/>
      <c r="GB152" s="166"/>
      <c r="GC152" s="166"/>
      <c r="GD152" s="166"/>
      <c r="GE152" s="166"/>
      <c r="GF152" s="166"/>
      <c r="GG152" s="166"/>
      <c r="GH152" s="166"/>
      <c r="GI152" s="166"/>
      <c r="GJ152" s="166"/>
      <c r="GK152" s="166"/>
      <c r="GL152" s="167"/>
      <c r="GM152" s="60"/>
      <c r="GN152" s="168"/>
      <c r="GO152" s="168"/>
      <c r="GP152" s="168"/>
      <c r="GQ152" s="168"/>
      <c r="GR152" s="168"/>
      <c r="GS152" s="168"/>
      <c r="GT152" s="168"/>
      <c r="GU152" s="168"/>
      <c r="GV152" s="168"/>
      <c r="GW152" s="168"/>
      <c r="GX152" s="168"/>
      <c r="GY152" s="168"/>
      <c r="GZ152" s="168"/>
      <c r="HA152" s="168"/>
      <c r="HB152" s="168"/>
      <c r="HC152" s="168"/>
      <c r="HD152" s="168"/>
      <c r="HE152" s="168"/>
      <c r="HF152" s="168"/>
      <c r="HG152" s="168"/>
      <c r="HH152" s="168"/>
      <c r="HI152" s="168"/>
    </row>
    <row r="153" spans="1:221" ht="19.5" customHeight="1" x14ac:dyDescent="0.3">
      <c r="A153" s="152" t="s">
        <v>246</v>
      </c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52"/>
      <c r="CT153" s="152"/>
      <c r="CU153" s="152"/>
      <c r="CV153" s="152"/>
      <c r="CW153" s="152"/>
      <c r="CX153" s="152"/>
      <c r="CY153" s="152"/>
      <c r="CZ153" s="152"/>
      <c r="DA153" s="152"/>
      <c r="DB153" s="152"/>
      <c r="DC153" s="152"/>
      <c r="DD153" s="152"/>
      <c r="DE153" s="152"/>
      <c r="DF153" s="152"/>
      <c r="DG153" s="152"/>
      <c r="DH153" s="152"/>
      <c r="DI153" s="152"/>
      <c r="DJ153" s="152"/>
      <c r="DK153" s="152"/>
      <c r="DL153" s="152"/>
      <c r="DM153" s="152"/>
      <c r="DN153" s="152"/>
      <c r="DO153" s="152"/>
      <c r="DP153" s="152"/>
      <c r="DQ153" s="152"/>
      <c r="DR153" s="152"/>
      <c r="DS153" s="152"/>
      <c r="DT153" s="152"/>
      <c r="DU153" s="152"/>
      <c r="DV153" s="152"/>
      <c r="DW153" s="152"/>
      <c r="DX153" s="15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152"/>
      <c r="EZ153" s="152"/>
      <c r="FA153" s="152"/>
      <c r="FB153" s="152"/>
      <c r="FC153" s="152"/>
      <c r="FD153" s="152"/>
      <c r="FE153" s="152"/>
      <c r="FF153" s="152"/>
      <c r="FG153" s="152"/>
      <c r="FH153" s="152"/>
      <c r="FI153" s="152"/>
      <c r="FJ153" s="152"/>
      <c r="FK153" s="152"/>
      <c r="FL153" s="152"/>
      <c r="FM153" s="152"/>
      <c r="FN153" s="152"/>
      <c r="FO153" s="152"/>
      <c r="FP153" s="152"/>
      <c r="FQ153" s="152"/>
      <c r="FR153" s="152"/>
      <c r="FS153" s="152"/>
      <c r="FT153" s="152"/>
      <c r="FU153" s="152"/>
      <c r="FV153" s="152"/>
      <c r="FW153" s="152"/>
      <c r="FX153" s="152"/>
      <c r="FY153" s="152"/>
      <c r="FZ153" s="152"/>
      <c r="GA153" s="152"/>
      <c r="GB153" s="152"/>
      <c r="GC153" s="152"/>
      <c r="GD153" s="152"/>
      <c r="GE153" s="152"/>
      <c r="GF153" s="152"/>
      <c r="GG153" s="152"/>
      <c r="GH153" s="152"/>
      <c r="GI153" s="152"/>
      <c r="GJ153" s="152"/>
      <c r="GK153" s="152"/>
      <c r="GL153" s="152"/>
      <c r="GM153" s="152"/>
      <c r="GN153" s="152"/>
      <c r="GO153" s="152"/>
      <c r="GP153" s="152"/>
      <c r="GQ153" s="152"/>
      <c r="GR153" s="152"/>
      <c r="GS153" s="152"/>
      <c r="GT153" s="152"/>
      <c r="GU153" s="152"/>
      <c r="GV153" s="152"/>
      <c r="GW153" s="152"/>
      <c r="GX153" s="152"/>
      <c r="GY153" s="152"/>
      <c r="GZ153" s="152"/>
      <c r="HA153" s="152"/>
      <c r="HB153" s="152"/>
      <c r="HC153" s="152"/>
      <c r="HD153" s="152"/>
      <c r="HE153" s="152"/>
      <c r="HF153" s="152"/>
      <c r="HG153" s="152"/>
      <c r="HH153" s="152"/>
      <c r="HI153" s="152"/>
      <c r="HJ153" s="61">
        <v>65446941.220000006</v>
      </c>
      <c r="HK153" s="61">
        <v>65504029.280000009</v>
      </c>
      <c r="HL153" s="61">
        <v>65504029.280000009</v>
      </c>
      <c r="HM153" s="57" t="s">
        <v>168</v>
      </c>
    </row>
    <row r="154" spans="1:221" ht="23.2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58">
        <f>HJ153-FQ152</f>
        <v>0</v>
      </c>
      <c r="HK154" s="58">
        <f>HK153-HK148-HK149</f>
        <v>0</v>
      </c>
      <c r="HL154" s="58">
        <f>HL153-HL148-HL149</f>
        <v>0</v>
      </c>
      <c r="HM154" s="59" t="s">
        <v>166</v>
      </c>
    </row>
    <row r="155" spans="1:221" ht="19.5" customHeight="1" x14ac:dyDescent="0.2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3"/>
      <c r="BN155" s="153"/>
      <c r="BO155" s="153"/>
      <c r="BP155" s="153"/>
      <c r="BQ155" s="153"/>
      <c r="BR155" s="153"/>
      <c r="BS155" s="153"/>
      <c r="BT155" s="153"/>
      <c r="BU155" s="153"/>
      <c r="BV155" s="153"/>
      <c r="BW155" s="153"/>
      <c r="BX155" s="153"/>
      <c r="BY155" s="153"/>
      <c r="BZ155" s="153"/>
      <c r="CA155" s="153"/>
      <c r="CB155" s="153"/>
      <c r="CC155" s="153"/>
      <c r="CD155" s="153"/>
      <c r="CE155" s="153"/>
      <c r="CF155" s="153"/>
      <c r="CG155" s="153"/>
      <c r="CH155" s="153"/>
      <c r="CI155" s="153"/>
      <c r="CJ155" s="153"/>
      <c r="CK155" s="153"/>
      <c r="CL155" s="153"/>
      <c r="CM155" s="153"/>
      <c r="CN155" s="153"/>
      <c r="CO155" s="153"/>
      <c r="CP155" s="153"/>
      <c r="CQ155" s="153"/>
      <c r="CR155" s="153"/>
      <c r="CS155" s="153"/>
      <c r="CT155" s="153"/>
      <c r="CU155" s="153"/>
      <c r="CV155" s="153"/>
      <c r="CW155" s="153"/>
      <c r="CX155" s="153"/>
      <c r="CY155" s="153"/>
      <c r="CZ155" s="153"/>
      <c r="DA155" s="153"/>
      <c r="DB155" s="153"/>
      <c r="DC155" s="153"/>
      <c r="DD155" s="153"/>
      <c r="DE155" s="153"/>
      <c r="DF155" s="153"/>
      <c r="DG155" s="153"/>
      <c r="DH155" s="153"/>
      <c r="DI155" s="153"/>
      <c r="DJ155" s="153"/>
      <c r="DK155" s="153"/>
      <c r="DL155" s="153"/>
      <c r="DM155" s="153"/>
      <c r="DN155" s="153"/>
      <c r="DO155" s="153"/>
      <c r="DP155" s="153"/>
      <c r="DQ155" s="153"/>
      <c r="DR155" s="153"/>
      <c r="DS155" s="153"/>
      <c r="DT155" s="153"/>
      <c r="DU155" s="153"/>
      <c r="DV155" s="153"/>
      <c r="DW155" s="153"/>
      <c r="DX155" s="153"/>
      <c r="DY155" s="153"/>
      <c r="DZ155" s="153"/>
      <c r="EA155" s="153"/>
      <c r="EB155" s="153"/>
      <c r="EC155" s="153"/>
      <c r="ED155" s="153"/>
      <c r="EE155" s="153"/>
      <c r="EF155" s="153"/>
      <c r="EG155" s="153"/>
      <c r="EH155" s="153"/>
      <c r="EI155" s="153"/>
      <c r="EJ155" s="153"/>
      <c r="EK155" s="153"/>
      <c r="EL155" s="153"/>
      <c r="EM155" s="153"/>
      <c r="EN155" s="153"/>
      <c r="EO155" s="153"/>
      <c r="EP155" s="153"/>
      <c r="EQ155" s="153"/>
      <c r="ER155" s="153"/>
      <c r="ES155" s="153"/>
      <c r="ET155" s="153"/>
      <c r="EU155" s="153"/>
      <c r="EV155" s="153"/>
      <c r="EW155" s="153"/>
      <c r="EX155" s="153"/>
      <c r="EY155" s="153"/>
      <c r="EZ155" s="153"/>
      <c r="FA155" s="153"/>
      <c r="FB155" s="153"/>
      <c r="FC155" s="153"/>
      <c r="FD155" s="153"/>
      <c r="FE155" s="153"/>
      <c r="FF155" s="153"/>
      <c r="FG155" s="153"/>
      <c r="FH155" s="153"/>
      <c r="FI155" s="153"/>
      <c r="FJ155" s="153"/>
      <c r="FK155" s="153"/>
      <c r="FL155" s="153"/>
      <c r="FM155" s="153"/>
      <c r="FN155" s="153"/>
      <c r="FO155" s="153"/>
      <c r="FP155" s="153"/>
      <c r="FQ155" s="153"/>
      <c r="FR155" s="153"/>
      <c r="FS155" s="153"/>
      <c r="FT155" s="153"/>
      <c r="FU155" s="153"/>
      <c r="FV155" s="153"/>
      <c r="FW155" s="153"/>
      <c r="FX155" s="153"/>
      <c r="FY155" s="153"/>
      <c r="FZ155" s="153"/>
      <c r="GA155" s="153"/>
      <c r="GB155" s="153"/>
      <c r="GC155" s="153"/>
      <c r="GD155" s="153"/>
      <c r="GE155" s="153"/>
      <c r="GF155" s="153"/>
      <c r="GG155" s="153"/>
      <c r="GH155" s="153"/>
      <c r="GI155" s="153"/>
      <c r="GJ155" s="153"/>
      <c r="GK155" s="153"/>
      <c r="GL155" s="153"/>
      <c r="GM155" s="153"/>
      <c r="GN155" s="153"/>
      <c r="GO155" s="153"/>
      <c r="GP155" s="153"/>
      <c r="GQ155" s="153"/>
      <c r="GR155" s="153"/>
      <c r="GS155" s="153"/>
      <c r="GT155" s="153"/>
      <c r="GU155" s="153"/>
      <c r="GV155" s="153"/>
      <c r="GW155" s="153"/>
      <c r="GX155" s="153"/>
      <c r="GY155" s="153"/>
      <c r="GZ155" s="153"/>
      <c r="HA155" s="153"/>
      <c r="HB155" s="153"/>
      <c r="HC155" s="153"/>
      <c r="HD155" s="153"/>
      <c r="HE155" s="153"/>
      <c r="HF155" s="153"/>
      <c r="HG155" s="153"/>
      <c r="HH155" s="153"/>
      <c r="HI155" s="153"/>
      <c r="HK155" s="62"/>
    </row>
    <row r="156" spans="1:221" ht="12.75" customHeight="1" x14ac:dyDescent="0.25">
      <c r="A156" s="153" t="s">
        <v>169</v>
      </c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3"/>
      <c r="BN156" s="153"/>
      <c r="BO156" s="153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153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3"/>
      <c r="CO156" s="153"/>
      <c r="CP156" s="153"/>
      <c r="CQ156" s="153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3"/>
      <c r="EF156" s="153"/>
      <c r="EG156" s="153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3"/>
      <c r="ES156" s="153"/>
      <c r="ET156" s="153"/>
      <c r="EU156" s="153"/>
      <c r="EV156" s="153"/>
      <c r="EW156" s="153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153"/>
    </row>
    <row r="157" spans="1:221" ht="12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</row>
    <row r="158" spans="1:221" ht="20.25" customHeight="1" x14ac:dyDescent="0.3">
      <c r="A158" s="154" t="s">
        <v>170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5" t="s">
        <v>171</v>
      </c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</row>
    <row r="159" spans="1:221" ht="15" customHeight="1" x14ac:dyDescent="0.25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</row>
    <row r="160" spans="1:221" ht="12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</row>
  </sheetData>
  <mergeCells count="767">
    <mergeCell ref="EU6:FN6"/>
    <mergeCell ref="DX11:ED11"/>
    <mergeCell ref="EV11:FB11"/>
    <mergeCell ref="A12:HI12"/>
    <mergeCell ref="HA14:HI14"/>
    <mergeCell ref="A15:CY15"/>
    <mergeCell ref="CZ15:DV15"/>
    <mergeCell ref="HA15:HI16"/>
    <mergeCell ref="A16:GM16"/>
    <mergeCell ref="A20:GM20"/>
    <mergeCell ref="HA20:HI20"/>
    <mergeCell ref="A21:GM21"/>
    <mergeCell ref="HA21:HI21"/>
    <mergeCell ref="A22:BC22"/>
    <mergeCell ref="BD22:GM22"/>
    <mergeCell ref="HA22:HI22"/>
    <mergeCell ref="A17:GM17"/>
    <mergeCell ref="HA17:HI17"/>
    <mergeCell ref="GN18:GZ18"/>
    <mergeCell ref="HA18:HI18"/>
    <mergeCell ref="A19:GM19"/>
    <mergeCell ref="HA19:HI19"/>
    <mergeCell ref="BD23:GM23"/>
    <mergeCell ref="HA23:HI23"/>
    <mergeCell ref="A26:HI26"/>
    <mergeCell ref="HE27:HI27"/>
    <mergeCell ref="A28:HI28"/>
    <mergeCell ref="A30:AV30"/>
    <mergeCell ref="AW30:FO30"/>
    <mergeCell ref="FP30:GZ30"/>
    <mergeCell ref="HA30:HI31"/>
    <mergeCell ref="A31:BG31"/>
    <mergeCell ref="DD37:DM37"/>
    <mergeCell ref="DN37:DW37"/>
    <mergeCell ref="DX37:EG37"/>
    <mergeCell ref="EH37:FF37"/>
    <mergeCell ref="FG37:GF37"/>
    <mergeCell ref="GG37:HD37"/>
    <mergeCell ref="BH31:FO31"/>
    <mergeCell ref="FP31:GZ31"/>
    <mergeCell ref="A36:T40"/>
    <mergeCell ref="U36:BD39"/>
    <mergeCell ref="BE36:CB39"/>
    <mergeCell ref="CC36:DC36"/>
    <mergeCell ref="DD36:EG36"/>
    <mergeCell ref="EH36:HD36"/>
    <mergeCell ref="CC37:CM40"/>
    <mergeCell ref="CN37:DC39"/>
    <mergeCell ref="FT38:GF40"/>
    <mergeCell ref="GG38:GR40"/>
    <mergeCell ref="GS38:HD40"/>
    <mergeCell ref="DD39:DM40"/>
    <mergeCell ref="DN39:DW40"/>
    <mergeCell ref="DX39:EG40"/>
    <mergeCell ref="DX38:DZ38"/>
    <mergeCell ref="EA38:EC38"/>
    <mergeCell ref="ED38:EG38"/>
    <mergeCell ref="EH38:ET40"/>
    <mergeCell ref="EU38:FF40"/>
    <mergeCell ref="FG38:FS40"/>
    <mergeCell ref="DD38:DF38"/>
    <mergeCell ref="DG38:DI38"/>
    <mergeCell ref="DJ38:DM38"/>
    <mergeCell ref="DN38:DP38"/>
    <mergeCell ref="DQ38:DS38"/>
    <mergeCell ref="DT38:DW38"/>
    <mergeCell ref="CX40:DC40"/>
    <mergeCell ref="A41:T41"/>
    <mergeCell ref="U41:AF41"/>
    <mergeCell ref="AG41:AR41"/>
    <mergeCell ref="AS41:BD41"/>
    <mergeCell ref="BE41:BP41"/>
    <mergeCell ref="BQ41:CB41"/>
    <mergeCell ref="CC41:CM41"/>
    <mergeCell ref="CN41:CW41"/>
    <mergeCell ref="CX41:DC41"/>
    <mergeCell ref="U40:AF40"/>
    <mergeCell ref="AG40:AR40"/>
    <mergeCell ref="AS40:BD40"/>
    <mergeCell ref="BE40:BP40"/>
    <mergeCell ref="BQ40:CB40"/>
    <mergeCell ref="CN40:CW40"/>
    <mergeCell ref="FT41:GF41"/>
    <mergeCell ref="GG41:GR41"/>
    <mergeCell ref="GS41:HD41"/>
    <mergeCell ref="A42:T42"/>
    <mergeCell ref="U42:AF42"/>
    <mergeCell ref="AG42:AR42"/>
    <mergeCell ref="AS42:BD42"/>
    <mergeCell ref="BE42:BP42"/>
    <mergeCell ref="BQ42:CB42"/>
    <mergeCell ref="CC42:CM42"/>
    <mergeCell ref="DD41:DM41"/>
    <mergeCell ref="DN41:DW41"/>
    <mergeCell ref="DX41:EG41"/>
    <mergeCell ref="EH41:ET41"/>
    <mergeCell ref="EU41:FF41"/>
    <mergeCell ref="FG41:FS41"/>
    <mergeCell ref="EU42:FF42"/>
    <mergeCell ref="FG42:FS42"/>
    <mergeCell ref="FT42:GF42"/>
    <mergeCell ref="GG42:GR42"/>
    <mergeCell ref="GS42:HD42"/>
    <mergeCell ref="A43:T43"/>
    <mergeCell ref="U43:AF43"/>
    <mergeCell ref="AG43:AR43"/>
    <mergeCell ref="AS43:BD43"/>
    <mergeCell ref="BE43:BP43"/>
    <mergeCell ref="CN42:CW42"/>
    <mergeCell ref="CX42:DC42"/>
    <mergeCell ref="DD42:DM42"/>
    <mergeCell ref="DN42:DW42"/>
    <mergeCell ref="DX42:EG42"/>
    <mergeCell ref="EH42:ET42"/>
    <mergeCell ref="GS43:HD43"/>
    <mergeCell ref="A44:T44"/>
    <mergeCell ref="U44:AF44"/>
    <mergeCell ref="AG44:AR44"/>
    <mergeCell ref="AS44:BD44"/>
    <mergeCell ref="BE44:BP44"/>
    <mergeCell ref="BQ44:CB44"/>
    <mergeCell ref="CC44:CM44"/>
    <mergeCell ref="CN44:CW44"/>
    <mergeCell ref="CX44:DC44"/>
    <mergeCell ref="DX43:EG43"/>
    <mergeCell ref="EH43:ET43"/>
    <mergeCell ref="EU43:FF43"/>
    <mergeCell ref="FG43:FS43"/>
    <mergeCell ref="FT43:GF43"/>
    <mergeCell ref="GG43:GR43"/>
    <mergeCell ref="BQ43:CB43"/>
    <mergeCell ref="CC43:CM43"/>
    <mergeCell ref="CN43:CW43"/>
    <mergeCell ref="CX43:DC43"/>
    <mergeCell ref="DD43:DM43"/>
    <mergeCell ref="DN43:DW43"/>
    <mergeCell ref="FT44:GF44"/>
    <mergeCell ref="GG44:GR44"/>
    <mergeCell ref="GS44:HD44"/>
    <mergeCell ref="A45:T45"/>
    <mergeCell ref="U45:AF45"/>
    <mergeCell ref="AG45:AR45"/>
    <mergeCell ref="AS45:BD45"/>
    <mergeCell ref="BE45:BP45"/>
    <mergeCell ref="BQ45:CB45"/>
    <mergeCell ref="CC45:CM45"/>
    <mergeCell ref="DD44:DM44"/>
    <mergeCell ref="DN44:DW44"/>
    <mergeCell ref="DX44:EG44"/>
    <mergeCell ref="EH44:ET44"/>
    <mergeCell ref="EU44:FF44"/>
    <mergeCell ref="FG44:FS44"/>
    <mergeCell ref="EU45:FF45"/>
    <mergeCell ref="FG45:FS45"/>
    <mergeCell ref="FT45:GF45"/>
    <mergeCell ref="GG45:GR45"/>
    <mergeCell ref="GS45:HD45"/>
    <mergeCell ref="A46:T46"/>
    <mergeCell ref="U46:AF46"/>
    <mergeCell ref="AG46:AR46"/>
    <mergeCell ref="AS46:BD46"/>
    <mergeCell ref="BE46:BP46"/>
    <mergeCell ref="CN45:CW45"/>
    <mergeCell ref="CX45:DC45"/>
    <mergeCell ref="DD45:DM45"/>
    <mergeCell ref="DN45:DW45"/>
    <mergeCell ref="DX45:EG45"/>
    <mergeCell ref="EH45:ET45"/>
    <mergeCell ref="GS46:HD46"/>
    <mergeCell ref="A47:T47"/>
    <mergeCell ref="U47:AF47"/>
    <mergeCell ref="AG47:AR47"/>
    <mergeCell ref="AS47:BD47"/>
    <mergeCell ref="BE47:BP47"/>
    <mergeCell ref="BQ47:CB47"/>
    <mergeCell ref="CC47:CM47"/>
    <mergeCell ref="CN47:CW47"/>
    <mergeCell ref="CX47:DC47"/>
    <mergeCell ref="DX46:EG46"/>
    <mergeCell ref="EH46:ET46"/>
    <mergeCell ref="EU46:FF46"/>
    <mergeCell ref="FG46:FS46"/>
    <mergeCell ref="FT46:GF46"/>
    <mergeCell ref="GG46:GR46"/>
    <mergeCell ref="BQ46:CB46"/>
    <mergeCell ref="CC46:CM46"/>
    <mergeCell ref="CN46:CW46"/>
    <mergeCell ref="CX46:DC46"/>
    <mergeCell ref="DD46:DM46"/>
    <mergeCell ref="DN46:DW46"/>
    <mergeCell ref="FT47:GF47"/>
    <mergeCell ref="GG47:GR47"/>
    <mergeCell ref="GS47:HD47"/>
    <mergeCell ref="A48:T48"/>
    <mergeCell ref="U48:AF48"/>
    <mergeCell ref="AG48:AR48"/>
    <mergeCell ref="AS48:BD48"/>
    <mergeCell ref="BE48:BP48"/>
    <mergeCell ref="BQ48:CB48"/>
    <mergeCell ref="CC48:CM48"/>
    <mergeCell ref="DD47:DM47"/>
    <mergeCell ref="DN47:DW47"/>
    <mergeCell ref="DX47:EG47"/>
    <mergeCell ref="EH47:ET47"/>
    <mergeCell ref="EU47:FF47"/>
    <mergeCell ref="FG47:FS47"/>
    <mergeCell ref="EU48:FF48"/>
    <mergeCell ref="FG48:FS48"/>
    <mergeCell ref="FT48:GF48"/>
    <mergeCell ref="GG48:GR48"/>
    <mergeCell ref="GS48:HD48"/>
    <mergeCell ref="A49:T49"/>
    <mergeCell ref="U49:AF49"/>
    <mergeCell ref="AG49:AR49"/>
    <mergeCell ref="AS49:BD49"/>
    <mergeCell ref="BE49:BP49"/>
    <mergeCell ref="CN48:CW48"/>
    <mergeCell ref="CX48:DC48"/>
    <mergeCell ref="DD48:DM48"/>
    <mergeCell ref="DN48:DW48"/>
    <mergeCell ref="DX48:EG48"/>
    <mergeCell ref="EH48:ET48"/>
    <mergeCell ref="GS49:HD49"/>
    <mergeCell ref="A50:T50"/>
    <mergeCell ref="U50:AF50"/>
    <mergeCell ref="AG50:AR50"/>
    <mergeCell ref="AS50:BD50"/>
    <mergeCell ref="BE50:BP50"/>
    <mergeCell ref="BQ50:CB50"/>
    <mergeCell ref="CC50:CM50"/>
    <mergeCell ref="CN50:CW50"/>
    <mergeCell ref="CX50:DC50"/>
    <mergeCell ref="DX49:EG49"/>
    <mergeCell ref="EH49:ET49"/>
    <mergeCell ref="EU49:FF49"/>
    <mergeCell ref="FG49:FS49"/>
    <mergeCell ref="FT49:GF49"/>
    <mergeCell ref="GG49:GR49"/>
    <mergeCell ref="BQ49:CB49"/>
    <mergeCell ref="CC49:CM49"/>
    <mergeCell ref="CN49:CW49"/>
    <mergeCell ref="CX49:DC49"/>
    <mergeCell ref="DD49:DM49"/>
    <mergeCell ref="DN49:DW49"/>
    <mergeCell ref="FT50:GF50"/>
    <mergeCell ref="GG50:GR50"/>
    <mergeCell ref="GS50:HD50"/>
    <mergeCell ref="A51:T51"/>
    <mergeCell ref="U51:AF51"/>
    <mergeCell ref="AG51:AR51"/>
    <mergeCell ref="AS51:BD51"/>
    <mergeCell ref="BE51:BP51"/>
    <mergeCell ref="BQ51:CB51"/>
    <mergeCell ref="CC51:CM51"/>
    <mergeCell ref="DD50:DM50"/>
    <mergeCell ref="DN50:DW50"/>
    <mergeCell ref="DX50:EG50"/>
    <mergeCell ref="EH50:ET50"/>
    <mergeCell ref="EU50:FF50"/>
    <mergeCell ref="FG50:FS50"/>
    <mergeCell ref="EU51:FF51"/>
    <mergeCell ref="FG51:FS51"/>
    <mergeCell ref="FT51:GF51"/>
    <mergeCell ref="GG51:GR51"/>
    <mergeCell ref="GS51:HD51"/>
    <mergeCell ref="A52:T52"/>
    <mergeCell ref="U52:AF52"/>
    <mergeCell ref="AG52:AR52"/>
    <mergeCell ref="AS52:BD52"/>
    <mergeCell ref="BE52:BP52"/>
    <mergeCell ref="CN51:CW51"/>
    <mergeCell ref="CX51:DC51"/>
    <mergeCell ref="DD51:DM51"/>
    <mergeCell ref="DN51:DW51"/>
    <mergeCell ref="DX51:EG51"/>
    <mergeCell ref="EH51:ET51"/>
    <mergeCell ref="GS52:HD52"/>
    <mergeCell ref="A53:T53"/>
    <mergeCell ref="U53:AF53"/>
    <mergeCell ref="AG53:AR53"/>
    <mergeCell ref="AS53:BD53"/>
    <mergeCell ref="BE53:BP53"/>
    <mergeCell ref="BQ53:CB53"/>
    <mergeCell ref="CC53:CM53"/>
    <mergeCell ref="CN53:CW53"/>
    <mergeCell ref="CX53:DC53"/>
    <mergeCell ref="DX52:EG52"/>
    <mergeCell ref="EH52:ET52"/>
    <mergeCell ref="EU52:FF52"/>
    <mergeCell ref="FG52:FS52"/>
    <mergeCell ref="FT52:GF52"/>
    <mergeCell ref="GG52:GR52"/>
    <mergeCell ref="BQ52:CB52"/>
    <mergeCell ref="CC52:CM52"/>
    <mergeCell ref="CN52:CW52"/>
    <mergeCell ref="CX52:DC52"/>
    <mergeCell ref="DD52:DM52"/>
    <mergeCell ref="DN52:DW52"/>
    <mergeCell ref="FT53:GF53"/>
    <mergeCell ref="GG53:GR53"/>
    <mergeCell ref="GS53:HD53"/>
    <mergeCell ref="A54:T54"/>
    <mergeCell ref="U54:AF54"/>
    <mergeCell ref="AG54:AR54"/>
    <mergeCell ref="AS54:BD54"/>
    <mergeCell ref="BE54:BP54"/>
    <mergeCell ref="BQ54:CB54"/>
    <mergeCell ref="CC54:CM54"/>
    <mergeCell ref="DD53:DM53"/>
    <mergeCell ref="DN53:DW53"/>
    <mergeCell ref="DX53:EG53"/>
    <mergeCell ref="EH53:ET53"/>
    <mergeCell ref="EU53:FF53"/>
    <mergeCell ref="FG53:FS53"/>
    <mergeCell ref="EU54:FF54"/>
    <mergeCell ref="FG54:FS54"/>
    <mergeCell ref="FT54:GF54"/>
    <mergeCell ref="GG54:GR54"/>
    <mergeCell ref="GS54:HD54"/>
    <mergeCell ref="A55:T55"/>
    <mergeCell ref="U55:AF55"/>
    <mergeCell ref="AG55:AR55"/>
    <mergeCell ref="AS55:BD55"/>
    <mergeCell ref="BE55:BP55"/>
    <mergeCell ref="CN54:CW54"/>
    <mergeCell ref="CX54:DC54"/>
    <mergeCell ref="DD54:DM54"/>
    <mergeCell ref="DN54:DW54"/>
    <mergeCell ref="DX54:EG54"/>
    <mergeCell ref="EH54:ET54"/>
    <mergeCell ref="GS55:HD55"/>
    <mergeCell ref="A56:T56"/>
    <mergeCell ref="U56:AF56"/>
    <mergeCell ref="AG56:AR56"/>
    <mergeCell ref="AS56:BD56"/>
    <mergeCell ref="BE56:BP56"/>
    <mergeCell ref="BQ56:CB56"/>
    <mergeCell ref="CC56:CM56"/>
    <mergeCell ref="CN56:CW56"/>
    <mergeCell ref="CX56:DC56"/>
    <mergeCell ref="DX55:EG55"/>
    <mergeCell ref="EH55:ET55"/>
    <mergeCell ref="EU55:FF55"/>
    <mergeCell ref="FG55:FS55"/>
    <mergeCell ref="FT55:GF55"/>
    <mergeCell ref="GG55:GR55"/>
    <mergeCell ref="BQ55:CB55"/>
    <mergeCell ref="CC55:CM55"/>
    <mergeCell ref="CN55:CW55"/>
    <mergeCell ref="CX55:DC55"/>
    <mergeCell ref="DD55:DM55"/>
    <mergeCell ref="DN55:DW55"/>
    <mergeCell ref="FT56:GF56"/>
    <mergeCell ref="GG56:GR56"/>
    <mergeCell ref="GS56:HD56"/>
    <mergeCell ref="A57:T57"/>
    <mergeCell ref="U57:AF57"/>
    <mergeCell ref="AG57:AR57"/>
    <mergeCell ref="AS57:BD57"/>
    <mergeCell ref="BE57:BP57"/>
    <mergeCell ref="BQ57:CB57"/>
    <mergeCell ref="CC57:CM57"/>
    <mergeCell ref="DD56:DM56"/>
    <mergeCell ref="DN56:DW56"/>
    <mergeCell ref="DX56:EG56"/>
    <mergeCell ref="EH56:ET56"/>
    <mergeCell ref="EU56:FF56"/>
    <mergeCell ref="FG56:FS56"/>
    <mergeCell ref="EU57:FF57"/>
    <mergeCell ref="FG57:FS57"/>
    <mergeCell ref="FT57:GF57"/>
    <mergeCell ref="GG57:GR57"/>
    <mergeCell ref="GS57:HD57"/>
    <mergeCell ref="A58:T58"/>
    <mergeCell ref="U58:AF58"/>
    <mergeCell ref="AG58:AR58"/>
    <mergeCell ref="AS58:BD58"/>
    <mergeCell ref="BE58:BP58"/>
    <mergeCell ref="CN57:CW57"/>
    <mergeCell ref="CX57:DC57"/>
    <mergeCell ref="DD57:DM57"/>
    <mergeCell ref="DN57:DW57"/>
    <mergeCell ref="DX57:EG57"/>
    <mergeCell ref="EH57:ET57"/>
    <mergeCell ref="GS58:HD58"/>
    <mergeCell ref="A62:FE62"/>
    <mergeCell ref="A63:U63"/>
    <mergeCell ref="V63:AP63"/>
    <mergeCell ref="AQ63:BH63"/>
    <mergeCell ref="BI63:CB63"/>
    <mergeCell ref="CC63:FE63"/>
    <mergeCell ref="DX58:EG58"/>
    <mergeCell ref="EH58:ET58"/>
    <mergeCell ref="EU58:FF58"/>
    <mergeCell ref="FG58:FS58"/>
    <mergeCell ref="FT58:GF58"/>
    <mergeCell ref="GG58:GR58"/>
    <mergeCell ref="BQ58:CB58"/>
    <mergeCell ref="CC58:CM58"/>
    <mergeCell ref="CN58:CW58"/>
    <mergeCell ref="CX58:DC58"/>
    <mergeCell ref="DD58:DM58"/>
    <mergeCell ref="DN58:DW58"/>
    <mergeCell ref="A64:U64"/>
    <mergeCell ref="V64:AP64"/>
    <mergeCell ref="AQ64:BH64"/>
    <mergeCell ref="BI64:CB64"/>
    <mergeCell ref="CC64:FE64"/>
    <mergeCell ref="A65:U65"/>
    <mergeCell ref="V65:AP65"/>
    <mergeCell ref="AQ65:BH65"/>
    <mergeCell ref="BI65:CB65"/>
    <mergeCell ref="CC65:FE65"/>
    <mergeCell ref="A75:HI75"/>
    <mergeCell ref="A76:HI76"/>
    <mergeCell ref="A77:HI77"/>
    <mergeCell ref="A78:HI78"/>
    <mergeCell ref="A81:R81"/>
    <mergeCell ref="S81:GT81"/>
    <mergeCell ref="GU81:HI81"/>
    <mergeCell ref="A69:HI69"/>
    <mergeCell ref="A70:HI70"/>
    <mergeCell ref="A71:HI71"/>
    <mergeCell ref="A72:HI72"/>
    <mergeCell ref="A73:HI73"/>
    <mergeCell ref="A74:HI74"/>
    <mergeCell ref="A84:HI84"/>
    <mergeCell ref="A86:AV86"/>
    <mergeCell ref="AW86:FO86"/>
    <mergeCell ref="FP86:GZ86"/>
    <mergeCell ref="HA86:HI87"/>
    <mergeCell ref="A87:BG87"/>
    <mergeCell ref="BH87:FO87"/>
    <mergeCell ref="FP87:GZ87"/>
    <mergeCell ref="A82:R82"/>
    <mergeCell ref="S82:GT82"/>
    <mergeCell ref="GU82:HI82"/>
    <mergeCell ref="A83:R83"/>
    <mergeCell ref="S83:GT83"/>
    <mergeCell ref="GU83:HI83"/>
    <mergeCell ref="A92:V96"/>
    <mergeCell ref="W92:BF95"/>
    <mergeCell ref="BG92:BR95"/>
    <mergeCell ref="BS92:CS92"/>
    <mergeCell ref="CT92:DW92"/>
    <mergeCell ref="DX92:HD92"/>
    <mergeCell ref="BS93:CC96"/>
    <mergeCell ref="CD93:CS95"/>
    <mergeCell ref="CT93:DC93"/>
    <mergeCell ref="DD93:DM93"/>
    <mergeCell ref="DN93:DW93"/>
    <mergeCell ref="DX93:EZ93"/>
    <mergeCell ref="FA93:GC93"/>
    <mergeCell ref="GD93:HD93"/>
    <mergeCell ref="CT94:CV94"/>
    <mergeCell ref="CW94:CY94"/>
    <mergeCell ref="CZ94:DC94"/>
    <mergeCell ref="DD94:DF94"/>
    <mergeCell ref="DG94:DI94"/>
    <mergeCell ref="DJ94:DM94"/>
    <mergeCell ref="W96:AH96"/>
    <mergeCell ref="AI96:AT96"/>
    <mergeCell ref="AU96:BF96"/>
    <mergeCell ref="BG96:BR96"/>
    <mergeCell ref="CD96:CM96"/>
    <mergeCell ref="CN96:CS96"/>
    <mergeCell ref="FO94:GC96"/>
    <mergeCell ref="GD94:GP96"/>
    <mergeCell ref="GQ94:HD96"/>
    <mergeCell ref="CT95:DC96"/>
    <mergeCell ref="DD95:DM96"/>
    <mergeCell ref="DN95:DW96"/>
    <mergeCell ref="DN94:DP94"/>
    <mergeCell ref="DQ94:DS94"/>
    <mergeCell ref="DT94:DW94"/>
    <mergeCell ref="DX94:EK96"/>
    <mergeCell ref="EL94:EZ96"/>
    <mergeCell ref="FA94:FN96"/>
    <mergeCell ref="EL97:EZ97"/>
    <mergeCell ref="FA97:FN97"/>
    <mergeCell ref="FO97:GC97"/>
    <mergeCell ref="GD97:GP97"/>
    <mergeCell ref="GQ97:HD97"/>
    <mergeCell ref="A98:V98"/>
    <mergeCell ref="W98:AH98"/>
    <mergeCell ref="AI98:AT98"/>
    <mergeCell ref="AU98:BF98"/>
    <mergeCell ref="BG98:BR98"/>
    <mergeCell ref="CD97:CM97"/>
    <mergeCell ref="CN97:CS97"/>
    <mergeCell ref="CT97:DC97"/>
    <mergeCell ref="DD97:DM97"/>
    <mergeCell ref="DN97:DW97"/>
    <mergeCell ref="DX97:EK97"/>
    <mergeCell ref="A97:V97"/>
    <mergeCell ref="W97:AH97"/>
    <mergeCell ref="AI97:AT97"/>
    <mergeCell ref="AU97:BF97"/>
    <mergeCell ref="BG97:BR97"/>
    <mergeCell ref="BS97:CC97"/>
    <mergeCell ref="DX98:EK98"/>
    <mergeCell ref="EL98:EZ98"/>
    <mergeCell ref="FA98:FN98"/>
    <mergeCell ref="FO98:GC98"/>
    <mergeCell ref="GD98:GP98"/>
    <mergeCell ref="GQ98:HD98"/>
    <mergeCell ref="BS98:CC98"/>
    <mergeCell ref="CD98:CM98"/>
    <mergeCell ref="CN98:CS98"/>
    <mergeCell ref="CT98:DC98"/>
    <mergeCell ref="DD98:DM98"/>
    <mergeCell ref="DN98:DW98"/>
    <mergeCell ref="EL99:EZ99"/>
    <mergeCell ref="FA99:FN99"/>
    <mergeCell ref="FO99:GC99"/>
    <mergeCell ref="GD99:GP99"/>
    <mergeCell ref="GQ99:HD99"/>
    <mergeCell ref="A100:V100"/>
    <mergeCell ref="W100:AH100"/>
    <mergeCell ref="AI100:AT100"/>
    <mergeCell ref="AU100:BF100"/>
    <mergeCell ref="BG100:BR100"/>
    <mergeCell ref="CD99:CM99"/>
    <mergeCell ref="CN99:CS99"/>
    <mergeCell ref="CT99:DC99"/>
    <mergeCell ref="DD99:DM99"/>
    <mergeCell ref="DN99:DW99"/>
    <mergeCell ref="DX99:EK99"/>
    <mergeCell ref="A99:V99"/>
    <mergeCell ref="W99:AH99"/>
    <mergeCell ref="AI99:AT99"/>
    <mergeCell ref="AU99:BF99"/>
    <mergeCell ref="BG99:BR99"/>
    <mergeCell ref="BS99:CC99"/>
    <mergeCell ref="DX100:EK100"/>
    <mergeCell ref="EL100:EZ100"/>
    <mergeCell ref="FA100:FN100"/>
    <mergeCell ref="FO100:GC100"/>
    <mergeCell ref="GD100:GP100"/>
    <mergeCell ref="GQ100:HD100"/>
    <mergeCell ref="BS100:CC100"/>
    <mergeCell ref="CD100:CM100"/>
    <mergeCell ref="CN100:CS100"/>
    <mergeCell ref="CT100:DC100"/>
    <mergeCell ref="DD100:DM100"/>
    <mergeCell ref="DN100:DW100"/>
    <mergeCell ref="EL101:EZ101"/>
    <mergeCell ref="FA101:FN101"/>
    <mergeCell ref="FO101:GC101"/>
    <mergeCell ref="GD101:GP101"/>
    <mergeCell ref="GQ101:HD101"/>
    <mergeCell ref="A102:V102"/>
    <mergeCell ref="W102:AH102"/>
    <mergeCell ref="AI102:AT102"/>
    <mergeCell ref="AU102:BF102"/>
    <mergeCell ref="BG102:BR102"/>
    <mergeCell ref="CD101:CM101"/>
    <mergeCell ref="CN101:CS101"/>
    <mergeCell ref="CT101:DC101"/>
    <mergeCell ref="DD101:DM101"/>
    <mergeCell ref="DN101:DW101"/>
    <mergeCell ref="DX101:EK101"/>
    <mergeCell ref="A101:V101"/>
    <mergeCell ref="W101:AH101"/>
    <mergeCell ref="AI101:AT101"/>
    <mergeCell ref="AU101:BF101"/>
    <mergeCell ref="BG101:BR101"/>
    <mergeCell ref="BS101:CC101"/>
    <mergeCell ref="DX102:EK102"/>
    <mergeCell ref="EL102:EZ102"/>
    <mergeCell ref="FA102:FN102"/>
    <mergeCell ref="FO102:GC102"/>
    <mergeCell ref="GD102:GP102"/>
    <mergeCell ref="GQ102:HD102"/>
    <mergeCell ref="BS102:CC102"/>
    <mergeCell ref="CD102:CM102"/>
    <mergeCell ref="CN102:CS102"/>
    <mergeCell ref="CT102:DC102"/>
    <mergeCell ref="DD102:DM102"/>
    <mergeCell ref="DN102:DW102"/>
    <mergeCell ref="EL103:EZ103"/>
    <mergeCell ref="FA103:FN103"/>
    <mergeCell ref="FO103:GC103"/>
    <mergeCell ref="GD103:GP103"/>
    <mergeCell ref="GQ103:HD103"/>
    <mergeCell ref="A104:V104"/>
    <mergeCell ref="W104:AH104"/>
    <mergeCell ref="AI104:AT104"/>
    <mergeCell ref="AU104:BF104"/>
    <mergeCell ref="BG104:BR104"/>
    <mergeCell ref="CD103:CM103"/>
    <mergeCell ref="CN103:CS103"/>
    <mergeCell ref="CT103:DC103"/>
    <mergeCell ref="DD103:DM103"/>
    <mergeCell ref="DN103:DW103"/>
    <mergeCell ref="DX103:EK103"/>
    <mergeCell ref="A103:V103"/>
    <mergeCell ref="W103:AH103"/>
    <mergeCell ref="AI103:AT103"/>
    <mergeCell ref="AU103:BF103"/>
    <mergeCell ref="BG103:BR103"/>
    <mergeCell ref="BS103:CC103"/>
    <mergeCell ref="DX104:EK104"/>
    <mergeCell ref="EL104:EZ104"/>
    <mergeCell ref="FA104:FN104"/>
    <mergeCell ref="FO104:GC104"/>
    <mergeCell ref="GD104:GP104"/>
    <mergeCell ref="GQ104:HD104"/>
    <mergeCell ref="BS104:CC104"/>
    <mergeCell ref="CD104:CM104"/>
    <mergeCell ref="CN104:CS104"/>
    <mergeCell ref="CT104:DC104"/>
    <mergeCell ref="DD104:DM104"/>
    <mergeCell ref="DN104:DW104"/>
    <mergeCell ref="EL105:EZ105"/>
    <mergeCell ref="FA105:FN105"/>
    <mergeCell ref="FO105:GC105"/>
    <mergeCell ref="GD105:GP105"/>
    <mergeCell ref="GQ105:HD105"/>
    <mergeCell ref="A106:V106"/>
    <mergeCell ref="W106:AH106"/>
    <mergeCell ref="AI106:AT106"/>
    <mergeCell ref="AU106:BF106"/>
    <mergeCell ref="BG106:BR106"/>
    <mergeCell ref="CD105:CM105"/>
    <mergeCell ref="CN105:CS105"/>
    <mergeCell ref="CT105:DC105"/>
    <mergeCell ref="DD105:DM105"/>
    <mergeCell ref="DN105:DW105"/>
    <mergeCell ref="DX105:EK105"/>
    <mergeCell ref="A105:V105"/>
    <mergeCell ref="W105:AH105"/>
    <mergeCell ref="AI105:AT105"/>
    <mergeCell ref="AU105:BF105"/>
    <mergeCell ref="BG105:BR105"/>
    <mergeCell ref="BS105:CC105"/>
    <mergeCell ref="DX106:EK106"/>
    <mergeCell ref="EL106:EZ106"/>
    <mergeCell ref="FA106:FN106"/>
    <mergeCell ref="FO106:GC106"/>
    <mergeCell ref="GD106:GP106"/>
    <mergeCell ref="GQ106:HD106"/>
    <mergeCell ref="BS106:CC106"/>
    <mergeCell ref="CD106:CM106"/>
    <mergeCell ref="CN106:CS106"/>
    <mergeCell ref="CT106:DC106"/>
    <mergeCell ref="DD106:DM106"/>
    <mergeCell ref="DN106:DW106"/>
    <mergeCell ref="EL107:EZ107"/>
    <mergeCell ref="FA107:FN107"/>
    <mergeCell ref="FO107:GC107"/>
    <mergeCell ref="GD107:GP107"/>
    <mergeCell ref="GQ107:HD107"/>
    <mergeCell ref="A108:V108"/>
    <mergeCell ref="W108:AH108"/>
    <mergeCell ref="AI108:AT108"/>
    <mergeCell ref="AU108:BF108"/>
    <mergeCell ref="BG108:BR108"/>
    <mergeCell ref="CD107:CM107"/>
    <mergeCell ref="CN107:CS107"/>
    <mergeCell ref="CT107:DC107"/>
    <mergeCell ref="DD107:DM107"/>
    <mergeCell ref="DN107:DW107"/>
    <mergeCell ref="DX107:EK107"/>
    <mergeCell ref="A107:V107"/>
    <mergeCell ref="W107:AH107"/>
    <mergeCell ref="AI107:AT107"/>
    <mergeCell ref="AU107:BF107"/>
    <mergeCell ref="BG107:BR107"/>
    <mergeCell ref="BS107:CC107"/>
    <mergeCell ref="DX108:EK108"/>
    <mergeCell ref="EL108:EZ108"/>
    <mergeCell ref="FA108:FN108"/>
    <mergeCell ref="FO108:GC108"/>
    <mergeCell ref="GD108:GP108"/>
    <mergeCell ref="GQ108:HD108"/>
    <mergeCell ref="BS108:CC108"/>
    <mergeCell ref="CD108:CM108"/>
    <mergeCell ref="CN108:CS108"/>
    <mergeCell ref="CT108:DC108"/>
    <mergeCell ref="DD108:DM108"/>
    <mergeCell ref="DN108:DW108"/>
    <mergeCell ref="EL109:EZ109"/>
    <mergeCell ref="FA109:FN109"/>
    <mergeCell ref="FO109:GC109"/>
    <mergeCell ref="GD109:GP109"/>
    <mergeCell ref="GQ109:HD109"/>
    <mergeCell ref="A114:FE114"/>
    <mergeCell ref="CD109:CM109"/>
    <mergeCell ref="CN109:CS109"/>
    <mergeCell ref="CT109:DC109"/>
    <mergeCell ref="DD109:DM109"/>
    <mergeCell ref="DN109:DW109"/>
    <mergeCell ref="DX109:EK109"/>
    <mergeCell ref="A109:V109"/>
    <mergeCell ref="W109:AH109"/>
    <mergeCell ref="AI109:AT109"/>
    <mergeCell ref="AU109:BF109"/>
    <mergeCell ref="BG109:BR109"/>
    <mergeCell ref="BS109:CC109"/>
    <mergeCell ref="A115:U115"/>
    <mergeCell ref="V115:AP115"/>
    <mergeCell ref="AQ115:BH115"/>
    <mergeCell ref="BI115:CB115"/>
    <mergeCell ref="CC115:FE115"/>
    <mergeCell ref="A116:U116"/>
    <mergeCell ref="V116:AP116"/>
    <mergeCell ref="AQ116:BH116"/>
    <mergeCell ref="BI116:CB116"/>
    <mergeCell ref="CC116:FE116"/>
    <mergeCell ref="A122:HI122"/>
    <mergeCell ref="A123:HI123"/>
    <mergeCell ref="A124:HI124"/>
    <mergeCell ref="A125:HI125"/>
    <mergeCell ref="A126:HI126"/>
    <mergeCell ref="A127:HI127"/>
    <mergeCell ref="A117:U117"/>
    <mergeCell ref="V117:AP117"/>
    <mergeCell ref="AQ117:BH117"/>
    <mergeCell ref="BI117:CB117"/>
    <mergeCell ref="CC117:FE117"/>
    <mergeCell ref="A121:HI121"/>
    <mergeCell ref="A133:R133"/>
    <mergeCell ref="S133:GT133"/>
    <mergeCell ref="GU133:HI133"/>
    <mergeCell ref="A135:HI135"/>
    <mergeCell ref="CD137:HI137"/>
    <mergeCell ref="A138:CY138"/>
    <mergeCell ref="CZ138:HI138"/>
    <mergeCell ref="A128:HI128"/>
    <mergeCell ref="A131:R131"/>
    <mergeCell ref="S131:GT131"/>
    <mergeCell ref="GU131:HI131"/>
    <mergeCell ref="A132:R132"/>
    <mergeCell ref="S132:GT132"/>
    <mergeCell ref="GU132:HI132"/>
    <mergeCell ref="A146:CD146"/>
    <mergeCell ref="CE146:HI146"/>
    <mergeCell ref="HJ146:HL146"/>
    <mergeCell ref="A147:BZ147"/>
    <mergeCell ref="CB147:HI147"/>
    <mergeCell ref="A148:CF148"/>
    <mergeCell ref="CH148:HI148"/>
    <mergeCell ref="A141:ER141"/>
    <mergeCell ref="ES141:FI141"/>
    <mergeCell ref="FJ141:HI141"/>
    <mergeCell ref="A142:ER142"/>
    <mergeCell ref="ES142:FI142"/>
    <mergeCell ref="FJ142:HI144"/>
    <mergeCell ref="A143:ER143"/>
    <mergeCell ref="ES143:FI143"/>
    <mergeCell ref="A144:ER144"/>
    <mergeCell ref="ES144:FI144"/>
    <mergeCell ref="A153:HI153"/>
    <mergeCell ref="A155:HI155"/>
    <mergeCell ref="A156:HI156"/>
    <mergeCell ref="A158:BM158"/>
    <mergeCell ref="BN158:CX158"/>
    <mergeCell ref="A159:BM159"/>
    <mergeCell ref="BN159:CX159"/>
    <mergeCell ref="A149:BS149"/>
    <mergeCell ref="BU149:HI149"/>
    <mergeCell ref="A150:CL150"/>
    <mergeCell ref="CM150:HI150"/>
    <mergeCell ref="A152:FP152"/>
    <mergeCell ref="FQ152:GL152"/>
    <mergeCell ref="GN152:HI152"/>
  </mergeCells>
  <conditionalFormatting sqref="CT98:HD109">
    <cfRule type="cellIs" dxfId="2" priority="1" operator="equal">
      <formula>0</formula>
    </cfRule>
  </conditionalFormatting>
  <conditionalFormatting sqref="DD42:HD58">
    <cfRule type="cellIs" dxfId="1" priority="19" operator="equal">
      <formula>0</formula>
    </cfRule>
  </conditionalFormatting>
  <printOptions horizontalCentered="1"/>
  <pageMargins left="0.59055118110236227" right="0.19685039370078741" top="0.47244094488188981" bottom="0.35433070866141736" header="0.19685039370078741" footer="0.19685039370078741"/>
  <pageSetup paperSize="9" scale="5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25" max="216" man="1"/>
    <brk id="83" max="216" man="1"/>
    <brk id="133" max="2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99"/>
    <pageSetUpPr fitToPage="1"/>
  </sheetPr>
  <dimension ref="A3:Y158"/>
  <sheetViews>
    <sheetView tabSelected="1" view="pageBreakPreview" zoomScale="70" zoomScaleSheetLayoutView="70" workbookViewId="0">
      <selection activeCell="P129" sqref="P129"/>
    </sheetView>
  </sheetViews>
  <sheetFormatPr defaultRowHeight="15" x14ac:dyDescent="0.25"/>
  <cols>
    <col min="1" max="1" width="36.5703125" style="63" customWidth="1"/>
    <col min="2" max="2" width="31.28515625" customWidth="1"/>
    <col min="3" max="3" width="17.7109375" customWidth="1"/>
    <col min="4" max="4" width="10.28515625" customWidth="1"/>
    <col min="5" max="5" width="13.5703125" customWidth="1"/>
    <col min="6" max="6" width="14" customWidth="1"/>
    <col min="7" max="7" width="11" customWidth="1"/>
    <col min="8" max="8" width="14.5703125" customWidth="1"/>
    <col min="9" max="9" width="12.140625" customWidth="1"/>
    <col min="10" max="10" width="18.28515625" customWidth="1"/>
    <col min="11" max="11" width="13.5703125" customWidth="1"/>
    <col min="12" max="12" width="13.7109375" customWidth="1"/>
    <col min="13" max="13" width="14.28515625" customWidth="1"/>
    <col min="14" max="14" width="15.28515625" customWidth="1"/>
    <col min="15" max="15" width="11.140625" customWidth="1"/>
    <col min="16" max="16" width="15.140625" customWidth="1"/>
    <col min="17" max="17" width="18.42578125" customWidth="1"/>
    <col min="18" max="18" width="16" customWidth="1"/>
    <col min="19" max="19" width="39.85546875" customWidth="1"/>
    <col min="20" max="20" width="28.85546875" customWidth="1"/>
    <col min="21" max="21" width="28" customWidth="1"/>
  </cols>
  <sheetData>
    <row r="3" spans="1:23" ht="15.75" x14ac:dyDescent="0.25">
      <c r="B3" s="64"/>
      <c r="C3" s="64"/>
      <c r="D3" s="64"/>
      <c r="E3" s="64"/>
      <c r="F3" s="64"/>
      <c r="G3" s="64"/>
      <c r="H3" s="64"/>
      <c r="I3" s="64"/>
      <c r="J3" s="64" t="s">
        <v>172</v>
      </c>
      <c r="K3" s="64"/>
      <c r="L3" s="64"/>
      <c r="M3" s="64"/>
      <c r="N3" s="64"/>
      <c r="O3" s="64"/>
      <c r="P3" s="64"/>
      <c r="Q3" s="65"/>
    </row>
    <row r="4" spans="1:23" ht="15.75" x14ac:dyDescent="0.25">
      <c r="B4" s="64"/>
      <c r="C4" s="64"/>
      <c r="D4" s="64"/>
      <c r="E4" s="64"/>
      <c r="F4" s="64"/>
      <c r="G4" s="64"/>
      <c r="H4" s="64"/>
      <c r="I4" s="64"/>
      <c r="J4" s="64"/>
      <c r="K4" s="64" t="s">
        <v>173</v>
      </c>
      <c r="L4" s="66">
        <v>45695</v>
      </c>
      <c r="M4" s="64"/>
      <c r="N4" s="64"/>
      <c r="O4" s="64"/>
      <c r="P4" s="64"/>
      <c r="Q4" s="65"/>
    </row>
    <row r="5" spans="1:23" ht="15.75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23" ht="22.5" customHeight="1" x14ac:dyDescent="0.25">
      <c r="B6" s="64" t="s">
        <v>174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23" ht="21" customHeight="1" x14ac:dyDescent="0.25">
      <c r="B7" s="64" t="s">
        <v>175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23" ht="20.25" customHeight="1" x14ac:dyDescent="0.25">
      <c r="B8" s="64"/>
      <c r="C8" s="67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</row>
    <row r="9" spans="1:23" ht="15.75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23" ht="15.75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23" ht="33" customHeight="1" x14ac:dyDescent="0.25">
      <c r="A11" s="359" t="s">
        <v>176</v>
      </c>
      <c r="B11" s="360"/>
      <c r="C11" s="357" t="s">
        <v>177</v>
      </c>
      <c r="D11" s="357"/>
      <c r="E11" s="365" t="s">
        <v>178</v>
      </c>
      <c r="F11" s="365"/>
      <c r="G11" s="365"/>
      <c r="H11" s="365"/>
      <c r="I11" s="357" t="s">
        <v>179</v>
      </c>
      <c r="J11" s="357" t="s">
        <v>180</v>
      </c>
      <c r="K11" s="354" t="s">
        <v>181</v>
      </c>
      <c r="L11" s="354" t="s">
        <v>182</v>
      </c>
      <c r="M11" s="354" t="s">
        <v>183</v>
      </c>
      <c r="N11" s="357" t="s">
        <v>184</v>
      </c>
      <c r="O11" s="357" t="s">
        <v>185</v>
      </c>
      <c r="P11" s="357" t="s">
        <v>186</v>
      </c>
      <c r="Q11" s="65"/>
    </row>
    <row r="12" spans="1:23" ht="18.75" customHeight="1" x14ac:dyDescent="0.25">
      <c r="A12" s="361"/>
      <c r="B12" s="362"/>
      <c r="C12" s="357"/>
      <c r="D12" s="357"/>
      <c r="E12" s="358" t="s">
        <v>51</v>
      </c>
      <c r="F12" s="358" t="s">
        <v>187</v>
      </c>
      <c r="G12" s="358"/>
      <c r="H12" s="358"/>
      <c r="I12" s="357"/>
      <c r="J12" s="357"/>
      <c r="K12" s="355"/>
      <c r="L12" s="355"/>
      <c r="M12" s="355"/>
      <c r="N12" s="357"/>
      <c r="O12" s="357"/>
      <c r="P12" s="357"/>
      <c r="Q12" s="65"/>
    </row>
    <row r="13" spans="1:23" ht="179.25" customHeight="1" x14ac:dyDescent="0.25">
      <c r="A13" s="363"/>
      <c r="B13" s="364"/>
      <c r="C13" s="68" t="s">
        <v>188</v>
      </c>
      <c r="D13" s="69" t="s">
        <v>189</v>
      </c>
      <c r="E13" s="358"/>
      <c r="F13" s="70" t="s">
        <v>190</v>
      </c>
      <c r="G13" s="71" t="s">
        <v>191</v>
      </c>
      <c r="H13" s="71" t="s">
        <v>192</v>
      </c>
      <c r="I13" s="357"/>
      <c r="J13" s="357"/>
      <c r="K13" s="356"/>
      <c r="L13" s="356"/>
      <c r="M13" s="356"/>
      <c r="N13" s="357"/>
      <c r="O13" s="357"/>
      <c r="P13" s="357"/>
      <c r="Q13" s="65"/>
      <c r="W13" s="72"/>
    </row>
    <row r="14" spans="1:23" s="76" customFormat="1" ht="22.5" x14ac:dyDescent="0.25">
      <c r="A14" s="349">
        <v>1</v>
      </c>
      <c r="B14" s="350"/>
      <c r="C14" s="73">
        <v>2</v>
      </c>
      <c r="D14" s="73">
        <v>3</v>
      </c>
      <c r="E14" s="73" t="s">
        <v>193</v>
      </c>
      <c r="F14" s="73">
        <v>5</v>
      </c>
      <c r="G14" s="73">
        <v>6</v>
      </c>
      <c r="H14" s="73">
        <v>7</v>
      </c>
      <c r="I14" s="73">
        <v>8</v>
      </c>
      <c r="J14" s="73">
        <v>9</v>
      </c>
      <c r="K14" s="73">
        <v>10</v>
      </c>
      <c r="L14" s="73">
        <v>11</v>
      </c>
      <c r="M14" s="73">
        <v>12</v>
      </c>
      <c r="N14" s="74" t="s">
        <v>194</v>
      </c>
      <c r="O14" s="73">
        <v>14</v>
      </c>
      <c r="P14" s="73" t="s">
        <v>195</v>
      </c>
      <c r="Q14" s="75"/>
    </row>
    <row r="15" spans="1:23" s="76" customFormat="1" ht="24" customHeight="1" x14ac:dyDescent="0.25">
      <c r="A15" s="351" t="s">
        <v>28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77"/>
    </row>
    <row r="16" spans="1:23" s="76" customFormat="1" ht="18.75" customHeight="1" x14ac:dyDescent="0.25">
      <c r="A16" s="347" t="s">
        <v>196</v>
      </c>
      <c r="B16" s="348"/>
      <c r="C16" s="78" t="s">
        <v>197</v>
      </c>
      <c r="D16" s="79">
        <f>D20+D24+D28+D32+D36+D40+D44+D48+D52+D56+D60+D64+D68+D72+D76+D80+D84</f>
        <v>312</v>
      </c>
      <c r="E16" s="78" t="s">
        <v>197</v>
      </c>
      <c r="F16" s="78" t="s">
        <v>197</v>
      </c>
      <c r="G16" s="78" t="s">
        <v>197</v>
      </c>
      <c r="H16" s="78" t="s">
        <v>197</v>
      </c>
      <c r="I16" s="78" t="s">
        <v>197</v>
      </c>
      <c r="J16" s="78" t="s">
        <v>197</v>
      </c>
      <c r="K16" s="78" t="s">
        <v>197</v>
      </c>
      <c r="L16" s="78" t="s">
        <v>197</v>
      </c>
      <c r="M16" s="78" t="s">
        <v>197</v>
      </c>
      <c r="N16" s="80">
        <f>N20+N24+N28+N32+N36+N40+N44+N48+N52+N56+N60+N64+N68+N72+N76+N80+N84</f>
        <v>20496348.440000001</v>
      </c>
      <c r="O16" s="79" t="s">
        <v>197</v>
      </c>
      <c r="P16" s="80">
        <f>P20+P24+P28+P32+P36+P40+P44+P48+P52+P56+P60+P64+P68+P72+P76+P80+P84</f>
        <v>20496347.860000003</v>
      </c>
      <c r="Q16" s="81">
        <f>D36+D40+D48+D76</f>
        <v>312</v>
      </c>
    </row>
    <row r="17" spans="1:25" s="76" customFormat="1" ht="17.25" customHeight="1" x14ac:dyDescent="0.25">
      <c r="A17" s="347" t="s">
        <v>198</v>
      </c>
      <c r="B17" s="348"/>
      <c r="C17" s="78" t="s">
        <v>197</v>
      </c>
      <c r="D17" s="79">
        <f>D21+D25+D29+D33+D37+D41+D45+D49+D53+D57+D61+D65+D69+D73+D77+D81+D85</f>
        <v>312</v>
      </c>
      <c r="E17" s="78" t="s">
        <v>197</v>
      </c>
      <c r="F17" s="78" t="s">
        <v>197</v>
      </c>
      <c r="G17" s="78" t="s">
        <v>197</v>
      </c>
      <c r="H17" s="78" t="s">
        <v>197</v>
      </c>
      <c r="I17" s="78" t="s">
        <v>197</v>
      </c>
      <c r="J17" s="78" t="s">
        <v>197</v>
      </c>
      <c r="K17" s="78" t="s">
        <v>197</v>
      </c>
      <c r="L17" s="78" t="s">
        <v>197</v>
      </c>
      <c r="M17" s="78" t="s">
        <v>197</v>
      </c>
      <c r="N17" s="80">
        <f>N21+N25+N29+N33+N37+N41+N45+N49+N53+N57+N61+N65+N69+N73+N77+N81+N85</f>
        <v>20496348.440000001</v>
      </c>
      <c r="O17" s="79" t="s">
        <v>197</v>
      </c>
      <c r="P17" s="80">
        <f>P21+P25+P29+P33+P37+P41+P45+P49+P53+P57+P61+P65+P69+P73+P77+P81+P85</f>
        <v>20496347.860000003</v>
      </c>
      <c r="Q17" s="82"/>
    </row>
    <row r="18" spans="1:25" s="76" customFormat="1" ht="15.75" x14ac:dyDescent="0.25">
      <c r="A18" s="347" t="s">
        <v>199</v>
      </c>
      <c r="B18" s="348"/>
      <c r="C18" s="78" t="s">
        <v>197</v>
      </c>
      <c r="D18" s="79">
        <f>D22+D26+D30+D34+D38+D42+D46+D50+D54+D58+D62+D66+D70+D74+D78+D82+D86</f>
        <v>312</v>
      </c>
      <c r="E18" s="78" t="s">
        <v>197</v>
      </c>
      <c r="F18" s="78" t="s">
        <v>197</v>
      </c>
      <c r="G18" s="78" t="s">
        <v>197</v>
      </c>
      <c r="H18" s="78" t="s">
        <v>197</v>
      </c>
      <c r="I18" s="78" t="s">
        <v>197</v>
      </c>
      <c r="J18" s="78" t="s">
        <v>197</v>
      </c>
      <c r="K18" s="78" t="s">
        <v>197</v>
      </c>
      <c r="L18" s="78" t="s">
        <v>197</v>
      </c>
      <c r="M18" s="78" t="s">
        <v>197</v>
      </c>
      <c r="N18" s="80">
        <f>N22+N26+N30+N34+N38+N42+N46+N50+N54+N58+N62+N66+N70+N74+N78+N82+N86</f>
        <v>20496348.440000001</v>
      </c>
      <c r="O18" s="79" t="s">
        <v>197</v>
      </c>
      <c r="P18" s="80">
        <f>P22+P26+P30+P34+P38+P42+P46+P50+P54+P58+P62+P66+P70+P74+P78+P82+P86</f>
        <v>20496347.860000003</v>
      </c>
      <c r="Q18" s="75"/>
      <c r="S18" s="83" t="s">
        <v>200</v>
      </c>
      <c r="T18" s="83" t="s">
        <v>201</v>
      </c>
      <c r="U18" s="83" t="s">
        <v>202</v>
      </c>
    </row>
    <row r="19" spans="1:25" s="90" customFormat="1" ht="15.75" hidden="1" x14ac:dyDescent="0.25">
      <c r="A19" s="84" t="s">
        <v>203</v>
      </c>
      <c r="B19" s="85" t="s">
        <v>63</v>
      </c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89"/>
      <c r="R19" s="90" t="s">
        <v>204</v>
      </c>
      <c r="S19" s="91" t="str">
        <f>B19</f>
        <v>801011О.99.0.БВ24ГЖ00000</v>
      </c>
      <c r="T19" s="92">
        <f>F20</f>
        <v>0</v>
      </c>
      <c r="U19" s="92">
        <f>D20</f>
        <v>0</v>
      </c>
      <c r="Y19" s="93"/>
    </row>
    <row r="20" spans="1:25" ht="15.75" hidden="1" x14ac:dyDescent="0.25">
      <c r="A20" s="336" t="s">
        <v>196</v>
      </c>
      <c r="B20" s="337"/>
      <c r="C20" s="94" t="s">
        <v>205</v>
      </c>
      <c r="D20" s="95">
        <v>0</v>
      </c>
      <c r="E20" s="95">
        <f>F20*G20*H20</f>
        <v>0</v>
      </c>
      <c r="F20" s="95">
        <v>0</v>
      </c>
      <c r="G20" s="96">
        <v>1</v>
      </c>
      <c r="H20" s="96">
        <v>1</v>
      </c>
      <c r="I20" s="95"/>
      <c r="J20" s="95"/>
      <c r="K20" s="95"/>
      <c r="L20" s="95"/>
      <c r="M20" s="95"/>
      <c r="N20" s="95">
        <f>D20*E20+I20-J20*K20+L20+M20</f>
        <v>0</v>
      </c>
      <c r="O20" s="95" t="e">
        <f>P20/N20</f>
        <v>#DIV/0!</v>
      </c>
      <c r="P20" s="95">
        <v>0</v>
      </c>
      <c r="Q20" s="65"/>
      <c r="R20" s="90" t="s">
        <v>204</v>
      </c>
      <c r="S20" s="91">
        <f t="shared" ref="S20:S83" si="0">B20</f>
        <v>0</v>
      </c>
      <c r="T20" s="92">
        <f t="shared" ref="T20:T83" si="1">F21</f>
        <v>0</v>
      </c>
      <c r="U20" s="92">
        <f t="shared" ref="U20:U83" si="2">D21</f>
        <v>0</v>
      </c>
    </row>
    <row r="21" spans="1:25" ht="15.75" hidden="1" x14ac:dyDescent="0.25">
      <c r="A21" s="336" t="s">
        <v>198</v>
      </c>
      <c r="B21" s="337"/>
      <c r="C21" s="94" t="s">
        <v>205</v>
      </c>
      <c r="D21" s="95">
        <v>0</v>
      </c>
      <c r="E21" s="95">
        <f>F21*G21*H21</f>
        <v>0</v>
      </c>
      <c r="F21" s="95">
        <v>0</v>
      </c>
      <c r="G21" s="96">
        <v>1</v>
      </c>
      <c r="H21" s="96">
        <v>1</v>
      </c>
      <c r="I21" s="95"/>
      <c r="J21" s="95"/>
      <c r="K21" s="95"/>
      <c r="L21" s="95"/>
      <c r="M21" s="95"/>
      <c r="N21" s="95">
        <f>D21*E21+I21-J21*K21+L21+M21</f>
        <v>0</v>
      </c>
      <c r="O21" s="95" t="e">
        <f>P21/N21</f>
        <v>#DIV/0!</v>
      </c>
      <c r="P21" s="95">
        <v>0</v>
      </c>
      <c r="Q21" s="65"/>
      <c r="R21" s="90" t="s">
        <v>204</v>
      </c>
      <c r="S21" s="91">
        <f t="shared" si="0"/>
        <v>0</v>
      </c>
      <c r="T21" s="92">
        <f t="shared" si="1"/>
        <v>0</v>
      </c>
      <c r="U21" s="92">
        <f t="shared" si="2"/>
        <v>0</v>
      </c>
    </row>
    <row r="22" spans="1:25" ht="15.75" hidden="1" x14ac:dyDescent="0.25">
      <c r="A22" s="336" t="s">
        <v>199</v>
      </c>
      <c r="B22" s="337"/>
      <c r="C22" s="94" t="s">
        <v>205</v>
      </c>
      <c r="D22" s="95">
        <v>0</v>
      </c>
      <c r="E22" s="95">
        <f>F22*G22*H22</f>
        <v>0</v>
      </c>
      <c r="F22" s="95">
        <v>0</v>
      </c>
      <c r="G22" s="96">
        <v>1</v>
      </c>
      <c r="H22" s="96">
        <v>1</v>
      </c>
      <c r="I22" s="95"/>
      <c r="J22" s="95"/>
      <c r="K22" s="95"/>
      <c r="L22" s="95"/>
      <c r="M22" s="95"/>
      <c r="N22" s="95">
        <f>D22*E22+I22-J22*K22+L22+M22</f>
        <v>0</v>
      </c>
      <c r="O22" s="95" t="e">
        <f>P22/N22</f>
        <v>#DIV/0!</v>
      </c>
      <c r="P22" s="95">
        <v>0</v>
      </c>
      <c r="Q22" s="65"/>
      <c r="R22" s="90" t="s">
        <v>204</v>
      </c>
      <c r="S22" s="91">
        <f t="shared" si="0"/>
        <v>0</v>
      </c>
      <c r="T22" s="92">
        <f t="shared" si="1"/>
        <v>0</v>
      </c>
      <c r="U22" s="92">
        <f t="shared" si="2"/>
        <v>0</v>
      </c>
    </row>
    <row r="23" spans="1:25" s="99" customFormat="1" ht="30" hidden="1" x14ac:dyDescent="0.25">
      <c r="A23" s="84" t="s">
        <v>206</v>
      </c>
      <c r="B23" s="97" t="s">
        <v>72</v>
      </c>
      <c r="C23" s="338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40"/>
      <c r="Q23" s="98"/>
      <c r="R23" s="90" t="s">
        <v>204</v>
      </c>
      <c r="S23" s="91" t="str">
        <f t="shared" si="0"/>
        <v>801011О.99.0.БВ24ГЖ02000</v>
      </c>
      <c r="T23" s="92">
        <f t="shared" si="1"/>
        <v>0</v>
      </c>
      <c r="U23" s="92">
        <f t="shared" si="2"/>
        <v>0</v>
      </c>
    </row>
    <row r="24" spans="1:25" ht="15.75" hidden="1" x14ac:dyDescent="0.25">
      <c r="A24" s="336" t="s">
        <v>196</v>
      </c>
      <c r="B24" s="337"/>
      <c r="C24" s="94" t="s">
        <v>205</v>
      </c>
      <c r="D24" s="95">
        <v>0</v>
      </c>
      <c r="E24" s="95">
        <f>F24*G24*H24</f>
        <v>0</v>
      </c>
      <c r="F24" s="95">
        <v>0</v>
      </c>
      <c r="G24" s="96">
        <v>1</v>
      </c>
      <c r="H24" s="96">
        <v>1</v>
      </c>
      <c r="I24" s="95"/>
      <c r="J24" s="95"/>
      <c r="K24" s="95"/>
      <c r="L24" s="95"/>
      <c r="M24" s="95"/>
      <c r="N24" s="95">
        <f>D24*E24+I24-J24*K24+L24+M24</f>
        <v>0</v>
      </c>
      <c r="O24" s="95" t="e">
        <f>P24/N24</f>
        <v>#DIV/0!</v>
      </c>
      <c r="P24" s="95">
        <v>0</v>
      </c>
      <c r="Q24" s="65"/>
      <c r="R24" s="90" t="s">
        <v>204</v>
      </c>
      <c r="S24" s="91">
        <f t="shared" si="0"/>
        <v>0</v>
      </c>
      <c r="T24" s="92">
        <f t="shared" si="1"/>
        <v>0</v>
      </c>
      <c r="U24" s="92">
        <f t="shared" si="2"/>
        <v>0</v>
      </c>
    </row>
    <row r="25" spans="1:25" ht="15.75" hidden="1" x14ac:dyDescent="0.25">
      <c r="A25" s="336" t="s">
        <v>198</v>
      </c>
      <c r="B25" s="337"/>
      <c r="C25" s="94" t="s">
        <v>205</v>
      </c>
      <c r="D25" s="95">
        <v>0</v>
      </c>
      <c r="E25" s="95">
        <f>F25*G25*H25</f>
        <v>0</v>
      </c>
      <c r="F25" s="95">
        <v>0</v>
      </c>
      <c r="G25" s="96">
        <v>1</v>
      </c>
      <c r="H25" s="96">
        <v>1</v>
      </c>
      <c r="I25" s="95"/>
      <c r="J25" s="95"/>
      <c r="K25" s="95"/>
      <c r="L25" s="95"/>
      <c r="M25" s="95"/>
      <c r="N25" s="95">
        <f>D25*E25+I25-J25*K25+L25+M25</f>
        <v>0</v>
      </c>
      <c r="O25" s="95" t="e">
        <f>P25/N25</f>
        <v>#DIV/0!</v>
      </c>
      <c r="P25" s="95">
        <v>0</v>
      </c>
      <c r="Q25" s="65"/>
      <c r="R25" s="90" t="s">
        <v>204</v>
      </c>
      <c r="S25" s="91">
        <f t="shared" si="0"/>
        <v>0</v>
      </c>
      <c r="T25" s="92">
        <f t="shared" si="1"/>
        <v>0</v>
      </c>
      <c r="U25" s="92">
        <f t="shared" si="2"/>
        <v>0</v>
      </c>
    </row>
    <row r="26" spans="1:25" ht="15.75" hidden="1" x14ac:dyDescent="0.25">
      <c r="A26" s="336" t="s">
        <v>199</v>
      </c>
      <c r="B26" s="337"/>
      <c r="C26" s="94" t="s">
        <v>205</v>
      </c>
      <c r="D26" s="95">
        <v>0</v>
      </c>
      <c r="E26" s="95">
        <f>F26*G26*H26</f>
        <v>0</v>
      </c>
      <c r="F26" s="95">
        <v>0</v>
      </c>
      <c r="G26" s="96">
        <v>1</v>
      </c>
      <c r="H26" s="96">
        <v>1</v>
      </c>
      <c r="I26" s="95"/>
      <c r="J26" s="95"/>
      <c r="K26" s="95"/>
      <c r="L26" s="95"/>
      <c r="M26" s="95"/>
      <c r="N26" s="95">
        <f>D26*E26+I26-J26*K26+L26+M26</f>
        <v>0</v>
      </c>
      <c r="O26" s="95" t="e">
        <f>P26/N26</f>
        <v>#DIV/0!</v>
      </c>
      <c r="P26" s="95">
        <v>0</v>
      </c>
      <c r="Q26" s="65"/>
      <c r="R26" s="90" t="s">
        <v>204</v>
      </c>
      <c r="S26" s="91">
        <f t="shared" si="0"/>
        <v>0</v>
      </c>
      <c r="T26" s="92">
        <f t="shared" si="1"/>
        <v>0</v>
      </c>
      <c r="U26" s="92">
        <f t="shared" si="2"/>
        <v>0</v>
      </c>
    </row>
    <row r="27" spans="1:25" s="99" customFormat="1" ht="30" hidden="1" x14ac:dyDescent="0.25">
      <c r="A27" s="84" t="s">
        <v>207</v>
      </c>
      <c r="B27" s="84" t="s">
        <v>74</v>
      </c>
      <c r="C27" s="338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40"/>
      <c r="Q27" s="98"/>
      <c r="R27" s="90" t="s">
        <v>204</v>
      </c>
      <c r="S27" s="91" t="str">
        <f t="shared" si="0"/>
        <v>801011О.99.0.БВ24ГД80000</v>
      </c>
      <c r="T27" s="92">
        <f t="shared" si="1"/>
        <v>0</v>
      </c>
      <c r="U27" s="92">
        <f t="shared" si="2"/>
        <v>0</v>
      </c>
    </row>
    <row r="28" spans="1:25" ht="15.75" hidden="1" x14ac:dyDescent="0.25">
      <c r="A28" s="336" t="s">
        <v>196</v>
      </c>
      <c r="B28" s="337"/>
      <c r="C28" s="94" t="s">
        <v>205</v>
      </c>
      <c r="D28" s="95">
        <v>0</v>
      </c>
      <c r="E28" s="95">
        <f>F28*G28*H28</f>
        <v>0</v>
      </c>
      <c r="F28" s="95">
        <v>0</v>
      </c>
      <c r="G28" s="96">
        <v>1</v>
      </c>
      <c r="H28" s="96">
        <v>1</v>
      </c>
      <c r="I28" s="95"/>
      <c r="J28" s="95"/>
      <c r="K28" s="95"/>
      <c r="L28" s="95"/>
      <c r="M28" s="95"/>
      <c r="N28" s="95">
        <f>D28*E28+I28-J28*K28+L28+M28</f>
        <v>0</v>
      </c>
      <c r="O28" s="95" t="e">
        <f>P28/N28</f>
        <v>#DIV/0!</v>
      </c>
      <c r="P28" s="95">
        <v>0</v>
      </c>
      <c r="Q28" s="65"/>
      <c r="R28" s="90" t="s">
        <v>204</v>
      </c>
      <c r="S28" s="91">
        <f t="shared" si="0"/>
        <v>0</v>
      </c>
      <c r="T28" s="92">
        <f t="shared" si="1"/>
        <v>0</v>
      </c>
      <c r="U28" s="92">
        <f t="shared" si="2"/>
        <v>0</v>
      </c>
    </row>
    <row r="29" spans="1:25" ht="15.75" hidden="1" x14ac:dyDescent="0.25">
      <c r="A29" s="336" t="s">
        <v>198</v>
      </c>
      <c r="B29" s="337"/>
      <c r="C29" s="94" t="s">
        <v>205</v>
      </c>
      <c r="D29" s="95">
        <v>0</v>
      </c>
      <c r="E29" s="95">
        <f>F29*G29*H29</f>
        <v>0</v>
      </c>
      <c r="F29" s="95">
        <v>0</v>
      </c>
      <c r="G29" s="96">
        <v>1</v>
      </c>
      <c r="H29" s="96">
        <v>1</v>
      </c>
      <c r="I29" s="95"/>
      <c r="J29" s="95"/>
      <c r="K29" s="95"/>
      <c r="L29" s="95"/>
      <c r="M29" s="95"/>
      <c r="N29" s="95">
        <f>D29*E29+I29-J29*K29+L29+M29</f>
        <v>0</v>
      </c>
      <c r="O29" s="95" t="e">
        <f>P29/N29</f>
        <v>#DIV/0!</v>
      </c>
      <c r="P29" s="95">
        <v>0</v>
      </c>
      <c r="Q29" s="65"/>
      <c r="R29" s="90" t="s">
        <v>204</v>
      </c>
      <c r="S29" s="91">
        <f t="shared" si="0"/>
        <v>0</v>
      </c>
      <c r="T29" s="92">
        <f t="shared" si="1"/>
        <v>0</v>
      </c>
      <c r="U29" s="92">
        <f t="shared" si="2"/>
        <v>0</v>
      </c>
    </row>
    <row r="30" spans="1:25" ht="15.75" hidden="1" x14ac:dyDescent="0.25">
      <c r="A30" s="336" t="s">
        <v>199</v>
      </c>
      <c r="B30" s="337"/>
      <c r="C30" s="94" t="s">
        <v>205</v>
      </c>
      <c r="D30" s="95">
        <v>0</v>
      </c>
      <c r="E30" s="95">
        <f>F30*G30*H30</f>
        <v>0</v>
      </c>
      <c r="F30" s="95">
        <v>0</v>
      </c>
      <c r="G30" s="96">
        <v>1</v>
      </c>
      <c r="H30" s="96">
        <v>1</v>
      </c>
      <c r="I30" s="95"/>
      <c r="J30" s="95"/>
      <c r="K30" s="95"/>
      <c r="L30" s="95"/>
      <c r="M30" s="95"/>
      <c r="N30" s="95">
        <f>D30*E30+I30-J30*K30+L30+M30</f>
        <v>0</v>
      </c>
      <c r="O30" s="95" t="e">
        <f>P30/N30</f>
        <v>#DIV/0!</v>
      </c>
      <c r="P30" s="95">
        <v>0</v>
      </c>
      <c r="Q30" s="65"/>
      <c r="R30" s="90" t="s">
        <v>204</v>
      </c>
      <c r="S30" s="91">
        <f t="shared" si="0"/>
        <v>0</v>
      </c>
      <c r="T30" s="92">
        <f t="shared" si="1"/>
        <v>0</v>
      </c>
      <c r="U30" s="92">
        <f t="shared" si="2"/>
        <v>0</v>
      </c>
    </row>
    <row r="31" spans="1:25" s="99" customFormat="1" ht="30" hidden="1" x14ac:dyDescent="0.25">
      <c r="A31" s="84" t="s">
        <v>208</v>
      </c>
      <c r="B31" s="84" t="s">
        <v>76</v>
      </c>
      <c r="C31" s="338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40"/>
      <c r="Q31" s="98"/>
      <c r="R31" s="90" t="s">
        <v>204</v>
      </c>
      <c r="S31" s="91" t="str">
        <f t="shared" si="0"/>
        <v>801011О.99.0.БВ24ГД82000</v>
      </c>
      <c r="T31" s="92">
        <f t="shared" si="1"/>
        <v>0</v>
      </c>
      <c r="U31" s="92">
        <f t="shared" si="2"/>
        <v>0</v>
      </c>
    </row>
    <row r="32" spans="1:25" ht="15.75" hidden="1" x14ac:dyDescent="0.25">
      <c r="A32" s="336" t="s">
        <v>196</v>
      </c>
      <c r="B32" s="337"/>
      <c r="C32" s="94" t="s">
        <v>205</v>
      </c>
      <c r="D32" s="95">
        <v>0</v>
      </c>
      <c r="E32" s="95">
        <f>F32*G32*H32</f>
        <v>0</v>
      </c>
      <c r="F32" s="95">
        <v>0</v>
      </c>
      <c r="G32" s="96">
        <v>1</v>
      </c>
      <c r="H32" s="96">
        <v>1</v>
      </c>
      <c r="I32" s="95"/>
      <c r="J32" s="95"/>
      <c r="K32" s="95"/>
      <c r="L32" s="95"/>
      <c r="M32" s="95"/>
      <c r="N32" s="95">
        <f>D32*E32+I32-J32*K32+L32+M32</f>
        <v>0</v>
      </c>
      <c r="O32" s="95" t="e">
        <f>P32/N32</f>
        <v>#DIV/0!</v>
      </c>
      <c r="P32" s="95">
        <v>0</v>
      </c>
      <c r="Q32" s="65"/>
      <c r="R32" s="90" t="s">
        <v>204</v>
      </c>
      <c r="S32" s="91">
        <f t="shared" si="0"/>
        <v>0</v>
      </c>
      <c r="T32" s="92">
        <f t="shared" si="1"/>
        <v>0</v>
      </c>
      <c r="U32" s="92">
        <f t="shared" si="2"/>
        <v>0</v>
      </c>
    </row>
    <row r="33" spans="1:24" ht="15.75" hidden="1" x14ac:dyDescent="0.25">
      <c r="A33" s="336" t="s">
        <v>198</v>
      </c>
      <c r="B33" s="337"/>
      <c r="C33" s="94" t="s">
        <v>205</v>
      </c>
      <c r="D33" s="95">
        <v>0</v>
      </c>
      <c r="E33" s="95">
        <f>F33*G33*H33</f>
        <v>0</v>
      </c>
      <c r="F33" s="95">
        <v>0</v>
      </c>
      <c r="G33" s="96">
        <v>1</v>
      </c>
      <c r="H33" s="96">
        <v>1</v>
      </c>
      <c r="I33" s="95"/>
      <c r="J33" s="95"/>
      <c r="K33" s="95"/>
      <c r="L33" s="95"/>
      <c r="M33" s="95"/>
      <c r="N33" s="95">
        <f>D33*E33+I33-J33*K33+L33+M33</f>
        <v>0</v>
      </c>
      <c r="O33" s="95" t="e">
        <f>P33/N33</f>
        <v>#DIV/0!</v>
      </c>
      <c r="P33" s="95">
        <v>0</v>
      </c>
      <c r="Q33" s="65"/>
      <c r="R33" s="90" t="s">
        <v>204</v>
      </c>
      <c r="S33" s="91">
        <f t="shared" si="0"/>
        <v>0</v>
      </c>
      <c r="T33" s="92">
        <f t="shared" si="1"/>
        <v>0</v>
      </c>
      <c r="U33" s="92">
        <f t="shared" si="2"/>
        <v>0</v>
      </c>
    </row>
    <row r="34" spans="1:24" ht="15.75" hidden="1" x14ac:dyDescent="0.25">
      <c r="A34" s="336" t="s">
        <v>199</v>
      </c>
      <c r="B34" s="337"/>
      <c r="C34" s="94" t="s">
        <v>205</v>
      </c>
      <c r="D34" s="95">
        <v>0</v>
      </c>
      <c r="E34" s="95">
        <f>F34*G34*H34</f>
        <v>0</v>
      </c>
      <c r="F34" s="95">
        <v>0</v>
      </c>
      <c r="G34" s="96">
        <v>1</v>
      </c>
      <c r="H34" s="96">
        <v>1</v>
      </c>
      <c r="I34" s="95"/>
      <c r="J34" s="95"/>
      <c r="K34" s="95"/>
      <c r="L34" s="95"/>
      <c r="M34" s="95"/>
      <c r="N34" s="95">
        <f>D34*E34+I34-J34*K34+L34+M34</f>
        <v>0</v>
      </c>
      <c r="O34" s="95" t="e">
        <f>P34/N34</f>
        <v>#DIV/0!</v>
      </c>
      <c r="P34" s="95">
        <v>0</v>
      </c>
      <c r="Q34" s="65"/>
      <c r="R34" s="90" t="s">
        <v>204</v>
      </c>
      <c r="S34" s="91">
        <f t="shared" si="0"/>
        <v>0</v>
      </c>
      <c r="T34" s="92">
        <f t="shared" si="1"/>
        <v>0</v>
      </c>
      <c r="U34" s="92">
        <f t="shared" si="2"/>
        <v>0</v>
      </c>
    </row>
    <row r="35" spans="1:24" s="99" customFormat="1" ht="15.75" x14ac:dyDescent="0.25">
      <c r="A35" s="84" t="s">
        <v>209</v>
      </c>
      <c r="B35" s="84" t="s">
        <v>77</v>
      </c>
      <c r="C35" s="338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40"/>
      <c r="Q35" s="98"/>
      <c r="R35" s="90" t="s">
        <v>204</v>
      </c>
      <c r="S35" s="91" t="str">
        <f t="shared" si="0"/>
        <v>801011О.99.0.БВ24ДП00000</v>
      </c>
      <c r="T35" s="92">
        <f t="shared" si="1"/>
        <v>16357.294128</v>
      </c>
      <c r="U35" s="92">
        <f t="shared" si="2"/>
        <v>1</v>
      </c>
      <c r="V35"/>
      <c r="W35"/>
      <c r="X35"/>
    </row>
    <row r="36" spans="1:24" ht="15.75" x14ac:dyDescent="0.25">
      <c r="A36" s="336" t="s">
        <v>196</v>
      </c>
      <c r="B36" s="337"/>
      <c r="C36" s="100" t="s">
        <v>205</v>
      </c>
      <c r="D36" s="95">
        <v>1</v>
      </c>
      <c r="E36" s="95">
        <f>F36*G36*H36</f>
        <v>16357.294128</v>
      </c>
      <c r="F36" s="95">
        <v>16357.294128</v>
      </c>
      <c r="G36" s="96">
        <v>1</v>
      </c>
      <c r="H36" s="96">
        <v>1</v>
      </c>
      <c r="I36" s="95"/>
      <c r="J36" s="95"/>
      <c r="K36" s="95"/>
      <c r="L36" s="95"/>
      <c r="M36" s="95"/>
      <c r="N36" s="95">
        <f>D36*E36+I36-J36*K36+L36+M36</f>
        <v>16357.294128</v>
      </c>
      <c r="O36" s="95">
        <f>P36/N36</f>
        <v>0.99999974763552169</v>
      </c>
      <c r="P36" s="101">
        <v>16357.29</v>
      </c>
      <c r="Q36" s="65"/>
      <c r="R36" s="90" t="s">
        <v>204</v>
      </c>
      <c r="S36" s="91">
        <f t="shared" si="0"/>
        <v>0</v>
      </c>
      <c r="T36" s="92">
        <f t="shared" si="1"/>
        <v>16357.294128</v>
      </c>
      <c r="U36" s="92">
        <f t="shared" si="2"/>
        <v>1</v>
      </c>
    </row>
    <row r="37" spans="1:24" ht="15.75" x14ac:dyDescent="0.25">
      <c r="A37" s="336" t="s">
        <v>198</v>
      </c>
      <c r="B37" s="337"/>
      <c r="C37" s="100" t="s">
        <v>205</v>
      </c>
      <c r="D37" s="95">
        <v>1</v>
      </c>
      <c r="E37" s="95">
        <f>F37*G37*H37</f>
        <v>16357.294128</v>
      </c>
      <c r="F37" s="95">
        <v>16357.294128</v>
      </c>
      <c r="G37" s="96">
        <v>1</v>
      </c>
      <c r="H37" s="96">
        <v>1</v>
      </c>
      <c r="I37" s="95"/>
      <c r="J37" s="95"/>
      <c r="K37" s="95"/>
      <c r="L37" s="95"/>
      <c r="M37" s="95"/>
      <c r="N37" s="95">
        <f>D37*E37+I37-J37*K37+L37+M37</f>
        <v>16357.294128</v>
      </c>
      <c r="O37" s="95">
        <f>P37/N37</f>
        <v>0.99999974763552169</v>
      </c>
      <c r="P37" s="101">
        <v>16357.29</v>
      </c>
      <c r="Q37" s="65"/>
      <c r="R37" s="90" t="s">
        <v>204</v>
      </c>
      <c r="S37" s="91">
        <f t="shared" si="0"/>
        <v>0</v>
      </c>
      <c r="T37" s="92">
        <f t="shared" si="1"/>
        <v>16357.294128</v>
      </c>
      <c r="U37" s="92">
        <f t="shared" si="2"/>
        <v>1</v>
      </c>
    </row>
    <row r="38" spans="1:24" ht="15.75" x14ac:dyDescent="0.25">
      <c r="A38" s="336" t="s">
        <v>199</v>
      </c>
      <c r="B38" s="337"/>
      <c r="C38" s="100" t="s">
        <v>205</v>
      </c>
      <c r="D38" s="95">
        <v>1</v>
      </c>
      <c r="E38" s="95">
        <f>F38*G38*H38</f>
        <v>16357.294128</v>
      </c>
      <c r="F38" s="95">
        <v>16357.294128</v>
      </c>
      <c r="G38" s="96">
        <v>1</v>
      </c>
      <c r="H38" s="96">
        <v>1</v>
      </c>
      <c r="I38" s="95"/>
      <c r="J38" s="95"/>
      <c r="K38" s="95"/>
      <c r="L38" s="95"/>
      <c r="M38" s="95"/>
      <c r="N38" s="95">
        <f>D38*E38+I38-J38*K38+L38+M38</f>
        <v>16357.294128</v>
      </c>
      <c r="O38" s="95">
        <f>P38/N38</f>
        <v>0.99999974763552169</v>
      </c>
      <c r="P38" s="101">
        <v>16357.29</v>
      </c>
      <c r="Q38" s="65"/>
      <c r="R38" s="90" t="s">
        <v>204</v>
      </c>
      <c r="S38" s="91">
        <f t="shared" si="0"/>
        <v>0</v>
      </c>
      <c r="T38" s="92">
        <f t="shared" si="1"/>
        <v>0</v>
      </c>
      <c r="U38" s="92">
        <f t="shared" si="2"/>
        <v>0</v>
      </c>
    </row>
    <row r="39" spans="1:24" s="99" customFormat="1" ht="15.75" x14ac:dyDescent="0.25">
      <c r="A39" s="84" t="s">
        <v>210</v>
      </c>
      <c r="B39" s="84" t="s">
        <v>78</v>
      </c>
      <c r="C39" s="341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  <c r="Q39" s="98"/>
      <c r="R39" s="90" t="s">
        <v>204</v>
      </c>
      <c r="S39" s="91" t="str">
        <f t="shared" si="0"/>
        <v>801011О.99.0.БВ24ДП02000</v>
      </c>
      <c r="T39" s="92">
        <f t="shared" si="1"/>
        <v>65674.520673920008</v>
      </c>
      <c r="U39" s="92">
        <f t="shared" si="2"/>
        <v>25</v>
      </c>
      <c r="V39"/>
      <c r="W39"/>
      <c r="X39"/>
    </row>
    <row r="40" spans="1:24" ht="15.75" x14ac:dyDescent="0.25">
      <c r="A40" s="336" t="s">
        <v>196</v>
      </c>
      <c r="B40" s="337"/>
      <c r="C40" s="100" t="s">
        <v>205</v>
      </c>
      <c r="D40" s="95">
        <v>25</v>
      </c>
      <c r="E40" s="95">
        <f>F40*G40*H40</f>
        <v>65674.520673920008</v>
      </c>
      <c r="F40" s="95">
        <v>65674.520673920008</v>
      </c>
      <c r="G40" s="96">
        <v>1</v>
      </c>
      <c r="H40" s="96">
        <v>1</v>
      </c>
      <c r="I40" s="95"/>
      <c r="J40" s="95"/>
      <c r="K40" s="95"/>
      <c r="L40" s="95"/>
      <c r="M40" s="95"/>
      <c r="N40" s="95">
        <f>D40*E40+I40-J40*K40+L40+M40</f>
        <v>1641863.0168480002</v>
      </c>
      <c r="O40" s="95">
        <f>P40/N40</f>
        <v>0.99999998973848603</v>
      </c>
      <c r="P40" s="95">
        <v>1641863</v>
      </c>
      <c r="Q40" s="65"/>
      <c r="R40" s="90" t="s">
        <v>204</v>
      </c>
      <c r="S40" s="91">
        <f t="shared" si="0"/>
        <v>0</v>
      </c>
      <c r="T40" s="92">
        <f t="shared" si="1"/>
        <v>65674.520673920008</v>
      </c>
      <c r="U40" s="92">
        <f t="shared" si="2"/>
        <v>25</v>
      </c>
    </row>
    <row r="41" spans="1:24" ht="15.75" x14ac:dyDescent="0.25">
      <c r="A41" s="336" t="s">
        <v>198</v>
      </c>
      <c r="B41" s="337"/>
      <c r="C41" s="100" t="s">
        <v>205</v>
      </c>
      <c r="D41" s="95">
        <v>25</v>
      </c>
      <c r="E41" s="95">
        <f>F41*G41*H41</f>
        <v>65674.520673920008</v>
      </c>
      <c r="F41" s="95">
        <v>65674.520673920008</v>
      </c>
      <c r="G41" s="96">
        <v>1</v>
      </c>
      <c r="H41" s="96">
        <v>1</v>
      </c>
      <c r="I41" s="95"/>
      <c r="J41" s="95"/>
      <c r="K41" s="95"/>
      <c r="L41" s="95"/>
      <c r="M41" s="95"/>
      <c r="N41" s="95">
        <f>D41*E41+I41-J41*K41+L41+M41</f>
        <v>1641863.0168480002</v>
      </c>
      <c r="O41" s="95">
        <f>P41/N41</f>
        <v>0.99999998973848603</v>
      </c>
      <c r="P41" s="95">
        <v>1641863</v>
      </c>
      <c r="Q41" s="65"/>
      <c r="R41" s="90" t="s">
        <v>204</v>
      </c>
      <c r="S41" s="91">
        <f t="shared" si="0"/>
        <v>0</v>
      </c>
      <c r="T41" s="92">
        <f t="shared" si="1"/>
        <v>65674.520673920008</v>
      </c>
      <c r="U41" s="92">
        <f t="shared" si="2"/>
        <v>25</v>
      </c>
    </row>
    <row r="42" spans="1:24" ht="15.75" x14ac:dyDescent="0.25">
      <c r="A42" s="336" t="s">
        <v>199</v>
      </c>
      <c r="B42" s="337"/>
      <c r="C42" s="100" t="s">
        <v>205</v>
      </c>
      <c r="D42" s="95">
        <v>25</v>
      </c>
      <c r="E42" s="95">
        <f>F42*G42*H42</f>
        <v>65674.520673920008</v>
      </c>
      <c r="F42" s="95">
        <v>65674.520673920008</v>
      </c>
      <c r="G42" s="96">
        <v>1</v>
      </c>
      <c r="H42" s="96">
        <v>1</v>
      </c>
      <c r="I42" s="95"/>
      <c r="J42" s="95"/>
      <c r="K42" s="95"/>
      <c r="L42" s="95"/>
      <c r="M42" s="95"/>
      <c r="N42" s="95">
        <f>D42*E42+I42-J42*K42+L42+M42</f>
        <v>1641863.0168480002</v>
      </c>
      <c r="O42" s="95">
        <f>P42/N42</f>
        <v>0.99999998973848603</v>
      </c>
      <c r="P42" s="95">
        <v>1641863</v>
      </c>
      <c r="Q42" s="65"/>
      <c r="R42" s="90" t="s">
        <v>204</v>
      </c>
      <c r="S42" s="91">
        <f t="shared" si="0"/>
        <v>0</v>
      </c>
      <c r="T42" s="92">
        <f t="shared" si="1"/>
        <v>0</v>
      </c>
      <c r="U42" s="92">
        <f t="shared" si="2"/>
        <v>0</v>
      </c>
    </row>
    <row r="43" spans="1:24" s="99" customFormat="1" ht="15.75" hidden="1" x14ac:dyDescent="0.25">
      <c r="A43" s="84" t="s">
        <v>211</v>
      </c>
      <c r="B43" s="84" t="s">
        <v>79</v>
      </c>
      <c r="C43" s="341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3"/>
      <c r="Q43" s="98"/>
      <c r="R43" s="90" t="s">
        <v>204</v>
      </c>
      <c r="S43" s="102" t="str">
        <f>B43</f>
        <v>801011О.99.0.БВ24ДН80000</v>
      </c>
      <c r="T43" s="92">
        <f t="shared" si="1"/>
        <v>0</v>
      </c>
      <c r="U43" s="92">
        <f t="shared" si="2"/>
        <v>0</v>
      </c>
      <c r="V43"/>
      <c r="W43"/>
      <c r="X43"/>
    </row>
    <row r="44" spans="1:24" s="72" customFormat="1" ht="15.75" hidden="1" x14ac:dyDescent="0.25">
      <c r="A44" s="336" t="s">
        <v>196</v>
      </c>
      <c r="B44" s="337"/>
      <c r="C44" s="100" t="s">
        <v>205</v>
      </c>
      <c r="D44" s="95">
        <v>0</v>
      </c>
      <c r="E44" s="95">
        <f>F44*G44*H44</f>
        <v>0</v>
      </c>
      <c r="F44" s="95">
        <v>0</v>
      </c>
      <c r="G44" s="96">
        <v>1</v>
      </c>
      <c r="H44" s="96">
        <v>1</v>
      </c>
      <c r="I44" s="95"/>
      <c r="J44" s="95"/>
      <c r="K44" s="95"/>
      <c r="L44" s="95"/>
      <c r="M44" s="95"/>
      <c r="N44" s="95">
        <f>D44*E44+I44-J44*K44+L44+M44</f>
        <v>0</v>
      </c>
      <c r="O44" s="95" t="e">
        <f>P44/N44</f>
        <v>#DIV/0!</v>
      </c>
      <c r="P44" s="95">
        <v>0</v>
      </c>
      <c r="Q44" s="103"/>
      <c r="R44" s="90" t="s">
        <v>204</v>
      </c>
      <c r="S44" s="91">
        <f t="shared" si="0"/>
        <v>0</v>
      </c>
      <c r="T44" s="92">
        <f t="shared" si="1"/>
        <v>0</v>
      </c>
      <c r="U44" s="92">
        <f t="shared" si="2"/>
        <v>0</v>
      </c>
    </row>
    <row r="45" spans="1:24" s="72" customFormat="1" ht="15.75" hidden="1" x14ac:dyDescent="0.25">
      <c r="A45" s="336" t="s">
        <v>198</v>
      </c>
      <c r="B45" s="337"/>
      <c r="C45" s="100" t="s">
        <v>205</v>
      </c>
      <c r="D45" s="95">
        <v>0</v>
      </c>
      <c r="E45" s="95">
        <f>F45*G45*H45</f>
        <v>0</v>
      </c>
      <c r="F45" s="95">
        <v>0</v>
      </c>
      <c r="G45" s="96">
        <v>1</v>
      </c>
      <c r="H45" s="96">
        <v>1</v>
      </c>
      <c r="I45" s="95"/>
      <c r="J45" s="95"/>
      <c r="K45" s="95"/>
      <c r="L45" s="95"/>
      <c r="M45" s="95"/>
      <c r="N45" s="95">
        <f>D45*E45+I45-J45*K45+L45+M45</f>
        <v>0</v>
      </c>
      <c r="O45" s="95" t="e">
        <f>P45/N45</f>
        <v>#DIV/0!</v>
      </c>
      <c r="P45" s="95">
        <v>0</v>
      </c>
      <c r="Q45" s="103"/>
      <c r="R45" s="90" t="s">
        <v>204</v>
      </c>
      <c r="S45" s="91">
        <f t="shared" si="0"/>
        <v>0</v>
      </c>
      <c r="T45" s="92">
        <f t="shared" si="1"/>
        <v>0</v>
      </c>
      <c r="U45" s="92">
        <f t="shared" si="2"/>
        <v>0</v>
      </c>
    </row>
    <row r="46" spans="1:24" s="72" customFormat="1" ht="15.75" hidden="1" x14ac:dyDescent="0.25">
      <c r="A46" s="336" t="s">
        <v>199</v>
      </c>
      <c r="B46" s="337"/>
      <c r="C46" s="100" t="s">
        <v>205</v>
      </c>
      <c r="D46" s="95">
        <v>0</v>
      </c>
      <c r="E46" s="95">
        <f>F46*G46*H46</f>
        <v>0</v>
      </c>
      <c r="F46" s="95">
        <v>0</v>
      </c>
      <c r="G46" s="96">
        <v>1</v>
      </c>
      <c r="H46" s="96">
        <v>1</v>
      </c>
      <c r="I46" s="95"/>
      <c r="J46" s="95"/>
      <c r="K46" s="95"/>
      <c r="L46" s="95"/>
      <c r="M46" s="95"/>
      <c r="N46" s="95">
        <f>D46*E46+I46-J46*K46+L46+M46</f>
        <v>0</v>
      </c>
      <c r="O46" s="95" t="e">
        <f>P46/N46</f>
        <v>#DIV/0!</v>
      </c>
      <c r="P46" s="95">
        <v>0</v>
      </c>
      <c r="Q46" s="103"/>
      <c r="R46" s="90" t="s">
        <v>204</v>
      </c>
      <c r="S46" s="91">
        <f t="shared" si="0"/>
        <v>0</v>
      </c>
      <c r="T46" s="92">
        <f t="shared" si="1"/>
        <v>0</v>
      </c>
      <c r="U46" s="92">
        <f t="shared" si="2"/>
        <v>0</v>
      </c>
    </row>
    <row r="47" spans="1:24" s="106" customFormat="1" ht="30" x14ac:dyDescent="0.25">
      <c r="A47" s="84" t="s">
        <v>212</v>
      </c>
      <c r="B47" s="104" t="s">
        <v>80</v>
      </c>
      <c r="C47" s="341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3"/>
      <c r="Q47" s="105"/>
      <c r="R47" s="90" t="s">
        <v>204</v>
      </c>
      <c r="S47" s="91" t="str">
        <f t="shared" si="0"/>
        <v>801011О.99.0.БВ24ДН82000</v>
      </c>
      <c r="T47" s="92">
        <f t="shared" si="1"/>
        <v>65690.18498212767</v>
      </c>
      <c r="U47" s="92">
        <f t="shared" si="2"/>
        <v>282</v>
      </c>
    </row>
    <row r="48" spans="1:24" s="72" customFormat="1" ht="15.75" x14ac:dyDescent="0.25">
      <c r="A48" s="336" t="s">
        <v>196</v>
      </c>
      <c r="B48" s="337"/>
      <c r="C48" s="100" t="s">
        <v>205</v>
      </c>
      <c r="D48" s="95">
        <v>282</v>
      </c>
      <c r="E48" s="95">
        <f>F48*G48*H48</f>
        <v>65690.18498212767</v>
      </c>
      <c r="F48" s="95">
        <v>65690.18498212767</v>
      </c>
      <c r="G48" s="96">
        <v>1</v>
      </c>
      <c r="H48" s="96">
        <v>1</v>
      </c>
      <c r="I48" s="95"/>
      <c r="J48" s="95"/>
      <c r="K48" s="95"/>
      <c r="L48" s="95"/>
      <c r="M48" s="95"/>
      <c r="N48" s="95">
        <f>D48*E48+I48-J48*K48+L48+M48</f>
        <v>18524632.164960004</v>
      </c>
      <c r="O48" s="95">
        <f>P48/N48</f>
        <v>0.9999999700420501</v>
      </c>
      <c r="P48" s="107">
        <v>18524631.610000003</v>
      </c>
      <c r="Q48" s="103"/>
      <c r="R48" s="90" t="s">
        <v>204</v>
      </c>
      <c r="S48" s="91">
        <f t="shared" si="0"/>
        <v>0</v>
      </c>
      <c r="T48" s="92">
        <f t="shared" si="1"/>
        <v>65690.18498212767</v>
      </c>
      <c r="U48" s="92">
        <f t="shared" si="2"/>
        <v>282</v>
      </c>
    </row>
    <row r="49" spans="1:21" s="72" customFormat="1" ht="15.75" x14ac:dyDescent="0.25">
      <c r="A49" s="336" t="s">
        <v>198</v>
      </c>
      <c r="B49" s="337"/>
      <c r="C49" s="100" t="s">
        <v>205</v>
      </c>
      <c r="D49" s="95">
        <v>282</v>
      </c>
      <c r="E49" s="95">
        <f>F49*G49*H49</f>
        <v>65690.18498212767</v>
      </c>
      <c r="F49" s="95">
        <v>65690.18498212767</v>
      </c>
      <c r="G49" s="96">
        <v>1</v>
      </c>
      <c r="H49" s="96">
        <v>1</v>
      </c>
      <c r="I49" s="95"/>
      <c r="J49" s="95"/>
      <c r="K49" s="95"/>
      <c r="L49" s="95"/>
      <c r="M49" s="95"/>
      <c r="N49" s="95">
        <f>D49*E49+I49-J49*K49+L49+M49</f>
        <v>18524632.164960004</v>
      </c>
      <c r="O49" s="95">
        <f>P49/N49</f>
        <v>0.9999999700420501</v>
      </c>
      <c r="P49" s="95">
        <v>18524631.610000003</v>
      </c>
      <c r="Q49" s="103"/>
      <c r="R49" s="90" t="s">
        <v>204</v>
      </c>
      <c r="S49" s="91">
        <f t="shared" si="0"/>
        <v>0</v>
      </c>
      <c r="T49" s="92">
        <f t="shared" si="1"/>
        <v>65690.18498212767</v>
      </c>
      <c r="U49" s="92">
        <f t="shared" si="2"/>
        <v>282</v>
      </c>
    </row>
    <row r="50" spans="1:21" s="72" customFormat="1" ht="15.75" x14ac:dyDescent="0.25">
      <c r="A50" s="336" t="s">
        <v>199</v>
      </c>
      <c r="B50" s="337"/>
      <c r="C50" s="100" t="s">
        <v>205</v>
      </c>
      <c r="D50" s="95">
        <v>282</v>
      </c>
      <c r="E50" s="95">
        <f>F50*G50*H50</f>
        <v>65690.18498212767</v>
      </c>
      <c r="F50" s="95">
        <v>65690.18498212767</v>
      </c>
      <c r="G50" s="96">
        <v>1</v>
      </c>
      <c r="H50" s="96">
        <v>1</v>
      </c>
      <c r="I50" s="95"/>
      <c r="J50" s="95"/>
      <c r="K50" s="95"/>
      <c r="L50" s="95"/>
      <c r="M50" s="95"/>
      <c r="N50" s="95">
        <f>D50*E50+I50-J50*K50+L50+M50</f>
        <v>18524632.164960004</v>
      </c>
      <c r="O50" s="95">
        <f>P50/N50</f>
        <v>0.9999999700420501</v>
      </c>
      <c r="P50" s="95">
        <v>18524631.610000003</v>
      </c>
      <c r="Q50" s="103"/>
      <c r="R50" s="90" t="s">
        <v>204</v>
      </c>
      <c r="S50" s="91">
        <f t="shared" si="0"/>
        <v>0</v>
      </c>
      <c r="T50" s="92">
        <f t="shared" si="1"/>
        <v>0</v>
      </c>
      <c r="U50" s="92">
        <f t="shared" si="2"/>
        <v>0</v>
      </c>
    </row>
    <row r="51" spans="1:21" s="106" customFormat="1" ht="30" hidden="1" x14ac:dyDescent="0.25">
      <c r="A51" s="84" t="s">
        <v>213</v>
      </c>
      <c r="B51" s="104" t="s">
        <v>81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3"/>
      <c r="Q51" s="105"/>
      <c r="R51" s="90" t="s">
        <v>204</v>
      </c>
      <c r="S51" s="91" t="str">
        <f t="shared" si="0"/>
        <v>801011О.99.0.БВ24ДН83000</v>
      </c>
      <c r="T51" s="92">
        <f t="shared" si="1"/>
        <v>0</v>
      </c>
      <c r="U51" s="92">
        <f t="shared" si="2"/>
        <v>0</v>
      </c>
    </row>
    <row r="52" spans="1:21" s="72" customFormat="1" ht="15.75" hidden="1" x14ac:dyDescent="0.25">
      <c r="A52" s="336" t="s">
        <v>196</v>
      </c>
      <c r="B52" s="337"/>
      <c r="C52" s="94" t="s">
        <v>205</v>
      </c>
      <c r="D52" s="95">
        <v>0</v>
      </c>
      <c r="E52" s="95">
        <f>F52*G52*H52</f>
        <v>0</v>
      </c>
      <c r="F52" s="95">
        <v>0</v>
      </c>
      <c r="G52" s="96">
        <v>1</v>
      </c>
      <c r="H52" s="96">
        <v>1</v>
      </c>
      <c r="I52" s="95"/>
      <c r="J52" s="95"/>
      <c r="K52" s="95"/>
      <c r="L52" s="95"/>
      <c r="M52" s="95"/>
      <c r="N52" s="95">
        <f>D52*E52+I52-J52*K52+L52+M52</f>
        <v>0</v>
      </c>
      <c r="O52" s="95" t="e">
        <f>P52/N52</f>
        <v>#DIV/0!</v>
      </c>
      <c r="P52" s="95">
        <v>0</v>
      </c>
      <c r="Q52" s="103"/>
      <c r="R52" s="90" t="s">
        <v>204</v>
      </c>
      <c r="S52" s="91">
        <f t="shared" si="0"/>
        <v>0</v>
      </c>
      <c r="T52" s="92">
        <f t="shared" si="1"/>
        <v>0</v>
      </c>
      <c r="U52" s="92">
        <f t="shared" si="2"/>
        <v>0</v>
      </c>
    </row>
    <row r="53" spans="1:21" s="72" customFormat="1" ht="15.75" hidden="1" x14ac:dyDescent="0.25">
      <c r="A53" s="336" t="s">
        <v>198</v>
      </c>
      <c r="B53" s="337"/>
      <c r="C53" s="94" t="s">
        <v>205</v>
      </c>
      <c r="D53" s="95">
        <v>0</v>
      </c>
      <c r="E53" s="95">
        <f>F53*G53*H53</f>
        <v>0</v>
      </c>
      <c r="F53" s="95">
        <v>0</v>
      </c>
      <c r="G53" s="96">
        <v>1</v>
      </c>
      <c r="H53" s="96">
        <v>1</v>
      </c>
      <c r="I53" s="95"/>
      <c r="J53" s="95"/>
      <c r="K53" s="95"/>
      <c r="L53" s="95"/>
      <c r="M53" s="95"/>
      <c r="N53" s="95">
        <f>D53*E53+I53-J53*K53+L53+M53</f>
        <v>0</v>
      </c>
      <c r="O53" s="95" t="e">
        <f>P53/N53</f>
        <v>#DIV/0!</v>
      </c>
      <c r="P53" s="95">
        <v>0</v>
      </c>
      <c r="Q53" s="103"/>
      <c r="R53" s="90" t="s">
        <v>204</v>
      </c>
      <c r="S53" s="91">
        <f t="shared" si="0"/>
        <v>0</v>
      </c>
      <c r="T53" s="92">
        <f t="shared" si="1"/>
        <v>0</v>
      </c>
      <c r="U53" s="92">
        <f t="shared" si="2"/>
        <v>0</v>
      </c>
    </row>
    <row r="54" spans="1:21" s="72" customFormat="1" ht="15.75" hidden="1" x14ac:dyDescent="0.25">
      <c r="A54" s="336" t="s">
        <v>199</v>
      </c>
      <c r="B54" s="337"/>
      <c r="C54" s="94" t="s">
        <v>205</v>
      </c>
      <c r="D54" s="95">
        <v>0</v>
      </c>
      <c r="E54" s="95">
        <f>F54*G54*H54</f>
        <v>0</v>
      </c>
      <c r="F54" s="95">
        <v>0</v>
      </c>
      <c r="G54" s="96">
        <v>1</v>
      </c>
      <c r="H54" s="96">
        <v>1</v>
      </c>
      <c r="I54" s="95"/>
      <c r="J54" s="95"/>
      <c r="K54" s="95"/>
      <c r="L54" s="95"/>
      <c r="M54" s="95"/>
      <c r="N54" s="95">
        <f>D54*E54+I54-J54*K54+L54+M54</f>
        <v>0</v>
      </c>
      <c r="O54" s="95" t="e">
        <f>P54/N54</f>
        <v>#DIV/0!</v>
      </c>
      <c r="P54" s="95">
        <v>0</v>
      </c>
      <c r="Q54" s="103"/>
      <c r="R54" s="90" t="s">
        <v>204</v>
      </c>
      <c r="S54" s="91">
        <f t="shared" si="0"/>
        <v>0</v>
      </c>
      <c r="T54" s="92">
        <f t="shared" si="1"/>
        <v>0</v>
      </c>
      <c r="U54" s="92">
        <f t="shared" si="2"/>
        <v>0</v>
      </c>
    </row>
    <row r="55" spans="1:21" s="106" customFormat="1" ht="45" hidden="1" x14ac:dyDescent="0.25">
      <c r="A55" s="84" t="s">
        <v>214</v>
      </c>
      <c r="B55" s="108" t="s">
        <v>83</v>
      </c>
      <c r="C55" s="338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105"/>
      <c r="R55" s="90" t="s">
        <v>204</v>
      </c>
      <c r="S55" s="91" t="str">
        <f t="shared" si="0"/>
        <v>801011О.99.0.БВ24АЛ80000</v>
      </c>
      <c r="T55" s="92">
        <f t="shared" si="1"/>
        <v>0</v>
      </c>
      <c r="U55" s="92">
        <f t="shared" si="2"/>
        <v>0</v>
      </c>
    </row>
    <row r="56" spans="1:21" ht="15.75" hidden="1" x14ac:dyDescent="0.25">
      <c r="A56" s="336" t="s">
        <v>196</v>
      </c>
      <c r="B56" s="337"/>
      <c r="C56" s="94" t="s">
        <v>205</v>
      </c>
      <c r="D56" s="95">
        <v>0</v>
      </c>
      <c r="E56" s="95">
        <f>F56*G56*H56</f>
        <v>0</v>
      </c>
      <c r="F56" s="95">
        <v>0</v>
      </c>
      <c r="G56" s="96">
        <v>1</v>
      </c>
      <c r="H56" s="96">
        <v>1</v>
      </c>
      <c r="I56" s="95"/>
      <c r="J56" s="95"/>
      <c r="K56" s="95"/>
      <c r="L56" s="95"/>
      <c r="M56" s="95"/>
      <c r="N56" s="95">
        <f>D56*E56+I56-J56*K56+L56+M56</f>
        <v>0</v>
      </c>
      <c r="O56" s="95" t="e">
        <f>P56/N56</f>
        <v>#DIV/0!</v>
      </c>
      <c r="P56" s="95">
        <v>0</v>
      </c>
      <c r="Q56" s="65"/>
      <c r="R56" s="90" t="s">
        <v>204</v>
      </c>
      <c r="S56" s="91">
        <f t="shared" si="0"/>
        <v>0</v>
      </c>
      <c r="T56" s="92">
        <f t="shared" si="1"/>
        <v>0</v>
      </c>
      <c r="U56" s="92">
        <f t="shared" si="2"/>
        <v>0</v>
      </c>
    </row>
    <row r="57" spans="1:21" ht="15.75" hidden="1" x14ac:dyDescent="0.25">
      <c r="A57" s="336" t="s">
        <v>198</v>
      </c>
      <c r="B57" s="337"/>
      <c r="C57" s="94" t="s">
        <v>205</v>
      </c>
      <c r="D57" s="95">
        <v>0</v>
      </c>
      <c r="E57" s="95">
        <f>F57*G57*H57</f>
        <v>0</v>
      </c>
      <c r="F57" s="95">
        <v>0</v>
      </c>
      <c r="G57" s="96">
        <v>1</v>
      </c>
      <c r="H57" s="96">
        <v>1</v>
      </c>
      <c r="I57" s="95"/>
      <c r="J57" s="95"/>
      <c r="K57" s="95"/>
      <c r="L57" s="95"/>
      <c r="M57" s="95"/>
      <c r="N57" s="95">
        <f>D57*E57+I57-J57*K57+L57+M57</f>
        <v>0</v>
      </c>
      <c r="O57" s="95" t="e">
        <f>P57/N57</f>
        <v>#DIV/0!</v>
      </c>
      <c r="P57" s="95">
        <v>0</v>
      </c>
      <c r="Q57" s="65"/>
      <c r="R57" s="90" t="s">
        <v>204</v>
      </c>
      <c r="S57" s="91">
        <f t="shared" si="0"/>
        <v>0</v>
      </c>
      <c r="T57" s="92">
        <f t="shared" si="1"/>
        <v>0</v>
      </c>
      <c r="U57" s="92">
        <f t="shared" si="2"/>
        <v>0</v>
      </c>
    </row>
    <row r="58" spans="1:21" ht="15.75" hidden="1" x14ac:dyDescent="0.25">
      <c r="A58" s="336" t="s">
        <v>199</v>
      </c>
      <c r="B58" s="337"/>
      <c r="C58" s="94" t="s">
        <v>205</v>
      </c>
      <c r="D58" s="95">
        <v>0</v>
      </c>
      <c r="E58" s="95">
        <f>F58*G58*H58</f>
        <v>0</v>
      </c>
      <c r="F58" s="95">
        <v>0</v>
      </c>
      <c r="G58" s="96">
        <v>1</v>
      </c>
      <c r="H58" s="96">
        <v>1</v>
      </c>
      <c r="I58" s="95"/>
      <c r="J58" s="95"/>
      <c r="K58" s="95"/>
      <c r="L58" s="95"/>
      <c r="M58" s="95"/>
      <c r="N58" s="95">
        <f>D58*E58+I58-J58*K58+L58+M58</f>
        <v>0</v>
      </c>
      <c r="O58" s="95" t="e">
        <f>P58/N58</f>
        <v>#DIV/0!</v>
      </c>
      <c r="P58" s="95">
        <v>0</v>
      </c>
      <c r="Q58" s="65"/>
      <c r="R58" s="90" t="s">
        <v>204</v>
      </c>
      <c r="S58" s="91">
        <f t="shared" si="0"/>
        <v>0</v>
      </c>
      <c r="T58" s="92">
        <f t="shared" si="1"/>
        <v>0</v>
      </c>
      <c r="U58" s="92">
        <f t="shared" si="2"/>
        <v>0</v>
      </c>
    </row>
    <row r="59" spans="1:21" s="99" customFormat="1" ht="45" hidden="1" x14ac:dyDescent="0.25">
      <c r="A59" s="84" t="s">
        <v>215</v>
      </c>
      <c r="B59" s="108" t="s">
        <v>85</v>
      </c>
      <c r="C59" s="338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40"/>
      <c r="Q59" s="98"/>
      <c r="R59" s="90" t="s">
        <v>204</v>
      </c>
      <c r="S59" s="91" t="str">
        <f t="shared" si="0"/>
        <v>801011О.99.0.БВ24АЛ82000</v>
      </c>
      <c r="T59" s="92">
        <f t="shared" si="1"/>
        <v>0</v>
      </c>
      <c r="U59" s="92">
        <f t="shared" si="2"/>
        <v>0</v>
      </c>
    </row>
    <row r="60" spans="1:21" ht="15.75" hidden="1" x14ac:dyDescent="0.25">
      <c r="A60" s="336" t="s">
        <v>196</v>
      </c>
      <c r="B60" s="337"/>
      <c r="C60" s="94" t="s">
        <v>205</v>
      </c>
      <c r="D60" s="95">
        <v>0</v>
      </c>
      <c r="E60" s="95">
        <f>F60*G60*H60</f>
        <v>0</v>
      </c>
      <c r="F60" s="95">
        <v>0</v>
      </c>
      <c r="G60" s="96">
        <v>1</v>
      </c>
      <c r="H60" s="96">
        <v>1</v>
      </c>
      <c r="I60" s="95"/>
      <c r="J60" s="95"/>
      <c r="K60" s="95"/>
      <c r="L60" s="95"/>
      <c r="M60" s="95"/>
      <c r="N60" s="95">
        <f>D60*E60+I60-J60*K60+L60+M60</f>
        <v>0</v>
      </c>
      <c r="O60" s="95" t="e">
        <f>P60/N60</f>
        <v>#DIV/0!</v>
      </c>
      <c r="P60" s="95">
        <v>0</v>
      </c>
      <c r="Q60" s="65"/>
      <c r="R60" s="90" t="s">
        <v>204</v>
      </c>
      <c r="S60" s="91">
        <f t="shared" si="0"/>
        <v>0</v>
      </c>
      <c r="T60" s="92">
        <f t="shared" si="1"/>
        <v>0</v>
      </c>
      <c r="U60" s="92">
        <f t="shared" si="2"/>
        <v>0</v>
      </c>
    </row>
    <row r="61" spans="1:21" ht="15.75" hidden="1" x14ac:dyDescent="0.25">
      <c r="A61" s="336" t="s">
        <v>198</v>
      </c>
      <c r="B61" s="337"/>
      <c r="C61" s="94" t="s">
        <v>205</v>
      </c>
      <c r="D61" s="95">
        <v>0</v>
      </c>
      <c r="E61" s="95">
        <f>F61*G61*H61</f>
        <v>0</v>
      </c>
      <c r="F61" s="95">
        <v>0</v>
      </c>
      <c r="G61" s="96">
        <v>1</v>
      </c>
      <c r="H61" s="96">
        <v>1</v>
      </c>
      <c r="I61" s="95"/>
      <c r="J61" s="95"/>
      <c r="K61" s="95"/>
      <c r="L61" s="95"/>
      <c r="M61" s="95"/>
      <c r="N61" s="95">
        <f>D61*E61+I61-J61*K61+L61+M61</f>
        <v>0</v>
      </c>
      <c r="O61" s="95" t="e">
        <f>P61/N61</f>
        <v>#DIV/0!</v>
      </c>
      <c r="P61" s="95">
        <v>0</v>
      </c>
      <c r="Q61" s="65"/>
      <c r="R61" s="90" t="s">
        <v>204</v>
      </c>
      <c r="S61" s="91">
        <f t="shared" si="0"/>
        <v>0</v>
      </c>
      <c r="T61" s="92">
        <f t="shared" si="1"/>
        <v>0</v>
      </c>
      <c r="U61" s="92">
        <f t="shared" si="2"/>
        <v>0</v>
      </c>
    </row>
    <row r="62" spans="1:21" ht="15.75" hidden="1" x14ac:dyDescent="0.25">
      <c r="A62" s="336" t="s">
        <v>199</v>
      </c>
      <c r="B62" s="337"/>
      <c r="C62" s="94" t="s">
        <v>205</v>
      </c>
      <c r="D62" s="95">
        <v>0</v>
      </c>
      <c r="E62" s="95">
        <f>F62*G62*H62</f>
        <v>0</v>
      </c>
      <c r="F62" s="95">
        <v>0</v>
      </c>
      <c r="G62" s="96">
        <v>1</v>
      </c>
      <c r="H62" s="96">
        <v>1</v>
      </c>
      <c r="I62" s="95"/>
      <c r="J62" s="95"/>
      <c r="K62" s="95"/>
      <c r="L62" s="95"/>
      <c r="M62" s="95"/>
      <c r="N62" s="95">
        <f>D62*E62+I62-J62*K62+L62+M62</f>
        <v>0</v>
      </c>
      <c r="O62" s="95" t="e">
        <f>P62/N62</f>
        <v>#DIV/0!</v>
      </c>
      <c r="P62" s="95">
        <v>0</v>
      </c>
      <c r="Q62" s="65"/>
      <c r="R62" s="90" t="s">
        <v>204</v>
      </c>
      <c r="S62" s="91">
        <f t="shared" si="0"/>
        <v>0</v>
      </c>
      <c r="T62" s="92">
        <f t="shared" si="1"/>
        <v>0</v>
      </c>
      <c r="U62" s="92">
        <f t="shared" si="2"/>
        <v>0</v>
      </c>
    </row>
    <row r="63" spans="1:21" s="99" customFormat="1" ht="45" hidden="1" x14ac:dyDescent="0.25">
      <c r="A63" s="84" t="s">
        <v>216</v>
      </c>
      <c r="B63" s="108" t="s">
        <v>86</v>
      </c>
      <c r="C63" s="338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40"/>
      <c r="Q63" s="98"/>
      <c r="R63" s="90" t="s">
        <v>204</v>
      </c>
      <c r="S63" s="91" t="str">
        <f t="shared" si="0"/>
        <v>801011О.99.0.БВ24АГ60000</v>
      </c>
      <c r="T63" s="92">
        <f t="shared" si="1"/>
        <v>0</v>
      </c>
      <c r="U63" s="92">
        <f t="shared" si="2"/>
        <v>0</v>
      </c>
    </row>
    <row r="64" spans="1:21" ht="15.75" hidden="1" x14ac:dyDescent="0.25">
      <c r="A64" s="336" t="s">
        <v>196</v>
      </c>
      <c r="B64" s="337"/>
      <c r="C64" s="94" t="s">
        <v>205</v>
      </c>
      <c r="D64" s="95">
        <v>0</v>
      </c>
      <c r="E64" s="95">
        <f>F64*G64*H64</f>
        <v>0</v>
      </c>
      <c r="F64" s="95">
        <v>0</v>
      </c>
      <c r="G64" s="96">
        <v>1</v>
      </c>
      <c r="H64" s="96">
        <v>1</v>
      </c>
      <c r="I64" s="95"/>
      <c r="J64" s="95"/>
      <c r="K64" s="95"/>
      <c r="L64" s="95"/>
      <c r="M64" s="95"/>
      <c r="N64" s="95">
        <f>D64*E64+I64-J64*K64+L64+M64</f>
        <v>0</v>
      </c>
      <c r="O64" s="95" t="e">
        <f>P64/N64</f>
        <v>#DIV/0!</v>
      </c>
      <c r="P64" s="95">
        <v>0</v>
      </c>
      <c r="Q64" s="65"/>
      <c r="R64" s="90" t="s">
        <v>204</v>
      </c>
      <c r="S64" s="91">
        <f t="shared" si="0"/>
        <v>0</v>
      </c>
      <c r="T64" s="92">
        <f t="shared" si="1"/>
        <v>0</v>
      </c>
      <c r="U64" s="92">
        <f t="shared" si="2"/>
        <v>0</v>
      </c>
    </row>
    <row r="65" spans="1:21" ht="15.75" hidden="1" x14ac:dyDescent="0.25">
      <c r="A65" s="336" t="s">
        <v>198</v>
      </c>
      <c r="B65" s="337"/>
      <c r="C65" s="94" t="s">
        <v>205</v>
      </c>
      <c r="D65" s="95">
        <v>0</v>
      </c>
      <c r="E65" s="95">
        <f>F65*G65*H65</f>
        <v>0</v>
      </c>
      <c r="F65" s="95">
        <v>0</v>
      </c>
      <c r="G65" s="96">
        <v>1</v>
      </c>
      <c r="H65" s="96">
        <v>1</v>
      </c>
      <c r="I65" s="95"/>
      <c r="J65" s="95"/>
      <c r="K65" s="95"/>
      <c r="L65" s="95"/>
      <c r="M65" s="95"/>
      <c r="N65" s="95">
        <f>D65*E65+I65-J65*K65+L65+M65</f>
        <v>0</v>
      </c>
      <c r="O65" s="95" t="e">
        <f>P65/N65</f>
        <v>#DIV/0!</v>
      </c>
      <c r="P65" s="95">
        <v>0</v>
      </c>
      <c r="Q65" s="65"/>
      <c r="R65" s="90" t="s">
        <v>204</v>
      </c>
      <c r="S65" s="91">
        <f t="shared" si="0"/>
        <v>0</v>
      </c>
      <c r="T65" s="92">
        <f t="shared" si="1"/>
        <v>0</v>
      </c>
      <c r="U65" s="92">
        <f t="shared" si="2"/>
        <v>0</v>
      </c>
    </row>
    <row r="66" spans="1:21" ht="15.75" hidden="1" x14ac:dyDescent="0.25">
      <c r="A66" s="336" t="s">
        <v>199</v>
      </c>
      <c r="B66" s="337"/>
      <c r="C66" s="94" t="s">
        <v>205</v>
      </c>
      <c r="D66" s="95">
        <v>0</v>
      </c>
      <c r="E66" s="95">
        <f>F66*G66*H66</f>
        <v>0</v>
      </c>
      <c r="F66" s="95">
        <v>0</v>
      </c>
      <c r="G66" s="96">
        <v>1</v>
      </c>
      <c r="H66" s="96">
        <v>1</v>
      </c>
      <c r="I66" s="95"/>
      <c r="J66" s="95"/>
      <c r="K66" s="95"/>
      <c r="L66" s="95"/>
      <c r="M66" s="95"/>
      <c r="N66" s="95">
        <f>D66*E66+I66-J66*K66+L66+M66</f>
        <v>0</v>
      </c>
      <c r="O66" s="95" t="e">
        <f>P66/N66</f>
        <v>#DIV/0!</v>
      </c>
      <c r="P66" s="95">
        <v>0</v>
      </c>
      <c r="Q66" s="65"/>
      <c r="R66" s="90" t="s">
        <v>204</v>
      </c>
      <c r="S66" s="91">
        <f t="shared" si="0"/>
        <v>0</v>
      </c>
      <c r="T66" s="92">
        <f t="shared" si="1"/>
        <v>0</v>
      </c>
      <c r="U66" s="92">
        <f t="shared" si="2"/>
        <v>0</v>
      </c>
    </row>
    <row r="67" spans="1:21" s="99" customFormat="1" ht="45" hidden="1" x14ac:dyDescent="0.25">
      <c r="A67" s="84" t="s">
        <v>217</v>
      </c>
      <c r="B67" s="108" t="s">
        <v>88</v>
      </c>
      <c r="C67" s="338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40"/>
      <c r="Q67" s="98"/>
      <c r="R67" s="90" t="s">
        <v>204</v>
      </c>
      <c r="S67" s="91" t="str">
        <f t="shared" si="0"/>
        <v>801011О.99.0.БВ24АГ62000</v>
      </c>
      <c r="T67" s="92">
        <f t="shared" si="1"/>
        <v>0</v>
      </c>
      <c r="U67" s="92">
        <f t="shared" si="2"/>
        <v>0</v>
      </c>
    </row>
    <row r="68" spans="1:21" ht="15.75" hidden="1" x14ac:dyDescent="0.25">
      <c r="A68" s="336" t="s">
        <v>196</v>
      </c>
      <c r="B68" s="337"/>
      <c r="C68" s="94" t="s">
        <v>205</v>
      </c>
      <c r="D68" s="95">
        <v>0</v>
      </c>
      <c r="E68" s="95">
        <f>F68*G68*H68</f>
        <v>0</v>
      </c>
      <c r="F68" s="95">
        <v>0</v>
      </c>
      <c r="G68" s="96">
        <v>1</v>
      </c>
      <c r="H68" s="96">
        <v>1</v>
      </c>
      <c r="I68" s="95"/>
      <c r="J68" s="95"/>
      <c r="K68" s="95"/>
      <c r="L68" s="95"/>
      <c r="M68" s="95"/>
      <c r="N68" s="95">
        <f>D68*E68+I68-J68*K68+L68+M68</f>
        <v>0</v>
      </c>
      <c r="O68" s="95" t="e">
        <f>P68/N68</f>
        <v>#DIV/0!</v>
      </c>
      <c r="P68" s="95">
        <v>0</v>
      </c>
      <c r="Q68" s="65"/>
      <c r="R68" s="90" t="s">
        <v>204</v>
      </c>
      <c r="S68" s="91">
        <f t="shared" si="0"/>
        <v>0</v>
      </c>
      <c r="T68" s="92">
        <f t="shared" si="1"/>
        <v>0</v>
      </c>
      <c r="U68" s="92">
        <f t="shared" si="2"/>
        <v>0</v>
      </c>
    </row>
    <row r="69" spans="1:21" ht="15.75" hidden="1" x14ac:dyDescent="0.25">
      <c r="A69" s="336" t="s">
        <v>198</v>
      </c>
      <c r="B69" s="337"/>
      <c r="C69" s="94" t="s">
        <v>205</v>
      </c>
      <c r="D69" s="95">
        <v>0</v>
      </c>
      <c r="E69" s="95">
        <f>F69*G69*H69</f>
        <v>0</v>
      </c>
      <c r="F69" s="95">
        <v>0</v>
      </c>
      <c r="G69" s="96">
        <v>1</v>
      </c>
      <c r="H69" s="96">
        <v>1</v>
      </c>
      <c r="I69" s="95"/>
      <c r="J69" s="95"/>
      <c r="K69" s="95"/>
      <c r="L69" s="95"/>
      <c r="M69" s="95"/>
      <c r="N69" s="95">
        <f>D69*E69+I69-J69*K69+L69+M69</f>
        <v>0</v>
      </c>
      <c r="O69" s="95" t="e">
        <f>P69/N69</f>
        <v>#DIV/0!</v>
      </c>
      <c r="P69" s="95">
        <v>0</v>
      </c>
      <c r="Q69" s="65"/>
      <c r="R69" s="90" t="s">
        <v>204</v>
      </c>
      <c r="S69" s="91">
        <f t="shared" si="0"/>
        <v>0</v>
      </c>
      <c r="T69" s="92">
        <f t="shared" si="1"/>
        <v>0</v>
      </c>
      <c r="U69" s="92">
        <f t="shared" si="2"/>
        <v>0</v>
      </c>
    </row>
    <row r="70" spans="1:21" ht="15.75" hidden="1" x14ac:dyDescent="0.25">
      <c r="A70" s="336" t="s">
        <v>199</v>
      </c>
      <c r="B70" s="337"/>
      <c r="C70" s="94" t="s">
        <v>205</v>
      </c>
      <c r="D70" s="95">
        <v>0</v>
      </c>
      <c r="E70" s="95">
        <f>F70*G70*H70</f>
        <v>0</v>
      </c>
      <c r="F70" s="95">
        <v>0</v>
      </c>
      <c r="G70" s="96">
        <v>1</v>
      </c>
      <c r="H70" s="96">
        <v>1</v>
      </c>
      <c r="I70" s="95"/>
      <c r="J70" s="95"/>
      <c r="K70" s="95"/>
      <c r="L70" s="95"/>
      <c r="M70" s="95"/>
      <c r="N70" s="95">
        <f>D70*E70+I70-J70*K70+L70+M70</f>
        <v>0</v>
      </c>
      <c r="O70" s="95" t="e">
        <f>P70/N70</f>
        <v>#DIV/0!</v>
      </c>
      <c r="P70" s="95">
        <v>0</v>
      </c>
      <c r="Q70" s="65"/>
      <c r="R70" s="90" t="s">
        <v>204</v>
      </c>
      <c r="S70" s="91">
        <f t="shared" si="0"/>
        <v>0</v>
      </c>
      <c r="T70" s="92">
        <f t="shared" si="1"/>
        <v>0</v>
      </c>
      <c r="U70" s="92">
        <f t="shared" si="2"/>
        <v>0</v>
      </c>
    </row>
    <row r="71" spans="1:21" s="99" customFormat="1" ht="45" hidden="1" x14ac:dyDescent="0.25">
      <c r="A71" s="84" t="s">
        <v>218</v>
      </c>
      <c r="B71" s="108" t="s">
        <v>89</v>
      </c>
      <c r="C71" s="338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40"/>
      <c r="Q71" s="98"/>
      <c r="R71" s="90" t="s">
        <v>204</v>
      </c>
      <c r="S71" s="91" t="str">
        <f t="shared" si="0"/>
        <v>801011О.99.0.БВ24АВ40000</v>
      </c>
      <c r="T71" s="92">
        <f t="shared" si="1"/>
        <v>0</v>
      </c>
      <c r="U71" s="92">
        <f t="shared" si="2"/>
        <v>0</v>
      </c>
    </row>
    <row r="72" spans="1:21" ht="15.75" hidden="1" x14ac:dyDescent="0.25">
      <c r="A72" s="336" t="s">
        <v>196</v>
      </c>
      <c r="B72" s="337"/>
      <c r="C72" s="100" t="s">
        <v>205</v>
      </c>
      <c r="D72" s="95">
        <v>0</v>
      </c>
      <c r="E72" s="95">
        <f>F72*G72*H72</f>
        <v>0</v>
      </c>
      <c r="F72" s="95">
        <v>0</v>
      </c>
      <c r="G72" s="96">
        <v>1</v>
      </c>
      <c r="H72" s="96">
        <v>1</v>
      </c>
      <c r="I72" s="95"/>
      <c r="J72" s="95"/>
      <c r="K72" s="95"/>
      <c r="L72" s="95"/>
      <c r="M72" s="95"/>
      <c r="N72" s="95">
        <f>D72*E72+I72-J72*K72+L72+M72</f>
        <v>0</v>
      </c>
      <c r="O72" s="95" t="e">
        <f>P72/N72</f>
        <v>#DIV/0!</v>
      </c>
      <c r="P72" s="95">
        <v>0</v>
      </c>
      <c r="Q72" s="65"/>
      <c r="R72" s="90" t="s">
        <v>204</v>
      </c>
      <c r="S72" s="91">
        <f t="shared" si="0"/>
        <v>0</v>
      </c>
      <c r="T72" s="92">
        <f t="shared" si="1"/>
        <v>0</v>
      </c>
      <c r="U72" s="92">
        <f t="shared" si="2"/>
        <v>0</v>
      </c>
    </row>
    <row r="73" spans="1:21" ht="15.75" hidden="1" x14ac:dyDescent="0.25">
      <c r="A73" s="336" t="s">
        <v>198</v>
      </c>
      <c r="B73" s="337"/>
      <c r="C73" s="100" t="s">
        <v>205</v>
      </c>
      <c r="D73" s="95">
        <v>0</v>
      </c>
      <c r="E73" s="95">
        <f>F73*G73*H73</f>
        <v>0</v>
      </c>
      <c r="F73" s="95">
        <v>0</v>
      </c>
      <c r="G73" s="96">
        <v>1</v>
      </c>
      <c r="H73" s="96">
        <v>1</v>
      </c>
      <c r="I73" s="95"/>
      <c r="J73" s="95"/>
      <c r="K73" s="95"/>
      <c r="L73" s="95"/>
      <c r="M73" s="95"/>
      <c r="N73" s="95">
        <f>D73*E73+I73-J73*K73+L73+M73</f>
        <v>0</v>
      </c>
      <c r="O73" s="95" t="e">
        <f>P73/N73</f>
        <v>#DIV/0!</v>
      </c>
      <c r="P73" s="95">
        <v>0</v>
      </c>
      <c r="Q73" s="65"/>
      <c r="R73" s="90" t="s">
        <v>204</v>
      </c>
      <c r="S73" s="91">
        <f t="shared" si="0"/>
        <v>0</v>
      </c>
      <c r="T73" s="92">
        <f t="shared" si="1"/>
        <v>0</v>
      </c>
      <c r="U73" s="92">
        <f t="shared" si="2"/>
        <v>0</v>
      </c>
    </row>
    <row r="74" spans="1:21" ht="15.75" hidden="1" x14ac:dyDescent="0.25">
      <c r="A74" s="336" t="s">
        <v>199</v>
      </c>
      <c r="B74" s="337"/>
      <c r="C74" s="100" t="s">
        <v>205</v>
      </c>
      <c r="D74" s="95">
        <v>0</v>
      </c>
      <c r="E74" s="95">
        <f>F74*G74*H74</f>
        <v>0</v>
      </c>
      <c r="F74" s="95">
        <v>0</v>
      </c>
      <c r="G74" s="96">
        <v>1</v>
      </c>
      <c r="H74" s="96">
        <v>1</v>
      </c>
      <c r="I74" s="95"/>
      <c r="J74" s="95"/>
      <c r="K74" s="95"/>
      <c r="L74" s="95"/>
      <c r="M74" s="95"/>
      <c r="N74" s="95">
        <f>D74*E74+I74-J74*K74+L74+M74</f>
        <v>0</v>
      </c>
      <c r="O74" s="95" t="e">
        <f>P74/N74</f>
        <v>#DIV/0!</v>
      </c>
      <c r="P74" s="95">
        <v>0</v>
      </c>
      <c r="Q74" s="65"/>
      <c r="R74" s="90" t="s">
        <v>204</v>
      </c>
      <c r="S74" s="91">
        <f t="shared" si="0"/>
        <v>0</v>
      </c>
      <c r="T74" s="92">
        <f t="shared" si="1"/>
        <v>0</v>
      </c>
      <c r="U74" s="92">
        <f t="shared" si="2"/>
        <v>0</v>
      </c>
    </row>
    <row r="75" spans="1:21" s="99" customFormat="1" ht="60" x14ac:dyDescent="0.25">
      <c r="A75" s="84" t="s">
        <v>219</v>
      </c>
      <c r="B75" s="108" t="s">
        <v>90</v>
      </c>
      <c r="C75" s="341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3"/>
      <c r="Q75" s="98"/>
      <c r="R75" s="90" t="s">
        <v>204</v>
      </c>
      <c r="S75" s="91" t="str">
        <f t="shared" si="0"/>
        <v>801011О.99.0.БВ24АВ42000</v>
      </c>
      <c r="T75" s="92">
        <f t="shared" si="1"/>
        <v>78373.991016000014</v>
      </c>
      <c r="U75" s="92">
        <f t="shared" si="2"/>
        <v>4</v>
      </c>
    </row>
    <row r="76" spans="1:21" ht="15.75" x14ac:dyDescent="0.25">
      <c r="A76" s="336" t="s">
        <v>196</v>
      </c>
      <c r="B76" s="337"/>
      <c r="C76" s="100" t="s">
        <v>205</v>
      </c>
      <c r="D76" s="109">
        <v>4</v>
      </c>
      <c r="E76" s="95">
        <f>F76*G76*H76</f>
        <v>78373.991016000014</v>
      </c>
      <c r="F76" s="95">
        <v>78373.991016000014</v>
      </c>
      <c r="G76" s="96">
        <v>1</v>
      </c>
      <c r="H76" s="96">
        <v>1</v>
      </c>
      <c r="I76" s="95"/>
      <c r="J76" s="95"/>
      <c r="K76" s="95"/>
      <c r="L76" s="95"/>
      <c r="M76" s="95"/>
      <c r="N76" s="95">
        <f>D76*E76+I76-J76*K76+L76+M76</f>
        <v>313495.96406400006</v>
      </c>
      <c r="O76" s="95">
        <f>P76/N76</f>
        <v>0.9999999870365156</v>
      </c>
      <c r="P76" s="95">
        <v>313495.96000000002</v>
      </c>
      <c r="Q76" s="65"/>
      <c r="R76" s="90" t="s">
        <v>204</v>
      </c>
      <c r="S76" s="91">
        <f t="shared" si="0"/>
        <v>0</v>
      </c>
      <c r="T76" s="92">
        <f t="shared" si="1"/>
        <v>78373.991016000014</v>
      </c>
      <c r="U76" s="92">
        <f t="shared" si="2"/>
        <v>4</v>
      </c>
    </row>
    <row r="77" spans="1:21" ht="15.75" x14ac:dyDescent="0.25">
      <c r="A77" s="336" t="s">
        <v>198</v>
      </c>
      <c r="B77" s="337"/>
      <c r="C77" s="100" t="s">
        <v>205</v>
      </c>
      <c r="D77" s="95">
        <v>4</v>
      </c>
      <c r="E77" s="95">
        <f>F77*G77*H77</f>
        <v>78373.991016000014</v>
      </c>
      <c r="F77" s="95">
        <v>78373.991016000014</v>
      </c>
      <c r="G77" s="96">
        <v>1</v>
      </c>
      <c r="H77" s="96">
        <v>1</v>
      </c>
      <c r="I77" s="95"/>
      <c r="J77" s="95"/>
      <c r="K77" s="95"/>
      <c r="L77" s="95"/>
      <c r="M77" s="95"/>
      <c r="N77" s="95">
        <f>D77*E77+I77-J77*K77+L77+M77</f>
        <v>313495.96406400006</v>
      </c>
      <c r="O77" s="95">
        <f>P77/N77</f>
        <v>0.9999999870365156</v>
      </c>
      <c r="P77" s="95">
        <v>313495.96000000002</v>
      </c>
      <c r="Q77" s="65"/>
      <c r="R77" s="90" t="s">
        <v>204</v>
      </c>
      <c r="S77" s="91">
        <f t="shared" si="0"/>
        <v>0</v>
      </c>
      <c r="T77" s="92">
        <f t="shared" si="1"/>
        <v>78373.991016000014</v>
      </c>
      <c r="U77" s="92">
        <f t="shared" si="2"/>
        <v>4</v>
      </c>
    </row>
    <row r="78" spans="1:21" ht="15.75" x14ac:dyDescent="0.25">
      <c r="A78" s="336" t="s">
        <v>199</v>
      </c>
      <c r="B78" s="337"/>
      <c r="C78" s="100" t="s">
        <v>205</v>
      </c>
      <c r="D78" s="95">
        <v>4</v>
      </c>
      <c r="E78" s="95">
        <f>F78*G78*H78</f>
        <v>78373.991016000014</v>
      </c>
      <c r="F78" s="95">
        <v>78373.991016000014</v>
      </c>
      <c r="G78" s="96">
        <v>1</v>
      </c>
      <c r="H78" s="96">
        <v>1</v>
      </c>
      <c r="I78" s="95"/>
      <c r="J78" s="95"/>
      <c r="K78" s="95"/>
      <c r="L78" s="95"/>
      <c r="M78" s="95"/>
      <c r="N78" s="95">
        <f>D78*E78+I78-J78*K78+L78+M78</f>
        <v>313495.96406400006</v>
      </c>
      <c r="O78" s="95">
        <f>P78/N78</f>
        <v>0.9999999870365156</v>
      </c>
      <c r="P78" s="95">
        <v>313495.96000000002</v>
      </c>
      <c r="Q78" s="65"/>
      <c r="R78" s="90" t="s">
        <v>204</v>
      </c>
      <c r="S78" s="91">
        <f t="shared" si="0"/>
        <v>0</v>
      </c>
      <c r="T78" s="92">
        <f t="shared" si="1"/>
        <v>0</v>
      </c>
      <c r="U78" s="92">
        <f t="shared" si="2"/>
        <v>0</v>
      </c>
    </row>
    <row r="79" spans="1:21" s="99" customFormat="1" ht="45" hidden="1" x14ac:dyDescent="0.25">
      <c r="A79" s="84" t="s">
        <v>220</v>
      </c>
      <c r="B79" s="108" t="s">
        <v>91</v>
      </c>
      <c r="C79" s="338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40"/>
      <c r="Q79" s="98"/>
      <c r="R79" s="90" t="s">
        <v>204</v>
      </c>
      <c r="S79" s="91" t="str">
        <f t="shared" si="0"/>
        <v>801011О.99.0.БВ24АК60000</v>
      </c>
      <c r="T79" s="92">
        <f t="shared" si="1"/>
        <v>0</v>
      </c>
      <c r="U79" s="92">
        <f t="shared" si="2"/>
        <v>0</v>
      </c>
    </row>
    <row r="80" spans="1:21" ht="15.75" hidden="1" x14ac:dyDescent="0.25">
      <c r="A80" s="336" t="s">
        <v>196</v>
      </c>
      <c r="B80" s="337"/>
      <c r="C80" s="94" t="s">
        <v>205</v>
      </c>
      <c r="D80" s="95">
        <v>0</v>
      </c>
      <c r="E80" s="95">
        <f>F80*G80*H80</f>
        <v>0</v>
      </c>
      <c r="F80" s="95">
        <v>0</v>
      </c>
      <c r="G80" s="96">
        <v>1</v>
      </c>
      <c r="H80" s="96">
        <v>1</v>
      </c>
      <c r="I80" s="95"/>
      <c r="J80" s="95"/>
      <c r="K80" s="95"/>
      <c r="L80" s="95"/>
      <c r="M80" s="95"/>
      <c r="N80" s="95">
        <f>D80*E80+I80-J80*K80+L80+M80</f>
        <v>0</v>
      </c>
      <c r="O80" s="95" t="e">
        <f>P80/N80</f>
        <v>#DIV/0!</v>
      </c>
      <c r="P80" s="95">
        <v>0</v>
      </c>
      <c r="Q80" s="65"/>
      <c r="R80" s="90" t="s">
        <v>204</v>
      </c>
      <c r="S80" s="91">
        <f t="shared" si="0"/>
        <v>0</v>
      </c>
      <c r="T80" s="92">
        <f t="shared" si="1"/>
        <v>0</v>
      </c>
      <c r="U80" s="92">
        <f t="shared" si="2"/>
        <v>0</v>
      </c>
    </row>
    <row r="81" spans="1:21" ht="15.75" hidden="1" x14ac:dyDescent="0.25">
      <c r="A81" s="336" t="s">
        <v>198</v>
      </c>
      <c r="B81" s="337"/>
      <c r="C81" s="94" t="s">
        <v>205</v>
      </c>
      <c r="D81" s="95">
        <v>0</v>
      </c>
      <c r="E81" s="95">
        <f>F81*G81*H81</f>
        <v>0</v>
      </c>
      <c r="F81" s="95">
        <v>0</v>
      </c>
      <c r="G81" s="96">
        <v>1</v>
      </c>
      <c r="H81" s="96">
        <v>1</v>
      </c>
      <c r="I81" s="95"/>
      <c r="J81" s="95"/>
      <c r="K81" s="95"/>
      <c r="L81" s="95"/>
      <c r="M81" s="95"/>
      <c r="N81" s="95">
        <f>D81*E81+I81-J81*K81+L81+M81</f>
        <v>0</v>
      </c>
      <c r="O81" s="95" t="e">
        <f>P81/N81</f>
        <v>#DIV/0!</v>
      </c>
      <c r="P81" s="95">
        <v>0</v>
      </c>
      <c r="Q81" s="65"/>
      <c r="R81" s="90" t="s">
        <v>204</v>
      </c>
      <c r="S81" s="91">
        <f t="shared" si="0"/>
        <v>0</v>
      </c>
      <c r="T81" s="92">
        <f t="shared" si="1"/>
        <v>0</v>
      </c>
      <c r="U81" s="92">
        <f t="shared" si="2"/>
        <v>0</v>
      </c>
    </row>
    <row r="82" spans="1:21" ht="15.75" hidden="1" x14ac:dyDescent="0.25">
      <c r="A82" s="336" t="s">
        <v>199</v>
      </c>
      <c r="B82" s="337"/>
      <c r="C82" s="94" t="s">
        <v>205</v>
      </c>
      <c r="D82" s="95">
        <v>0</v>
      </c>
      <c r="E82" s="95">
        <f>F82*G82*H82</f>
        <v>0</v>
      </c>
      <c r="F82" s="95">
        <v>0</v>
      </c>
      <c r="G82" s="96">
        <v>1</v>
      </c>
      <c r="H82" s="96">
        <v>1</v>
      </c>
      <c r="I82" s="95"/>
      <c r="J82" s="95"/>
      <c r="K82" s="95"/>
      <c r="L82" s="95"/>
      <c r="M82" s="95"/>
      <c r="N82" s="95">
        <f>D82*E82+I82-J82*K82+L82+M82</f>
        <v>0</v>
      </c>
      <c r="O82" s="95" t="e">
        <f>P82/N82</f>
        <v>#DIV/0!</v>
      </c>
      <c r="P82" s="95">
        <v>0</v>
      </c>
      <c r="Q82" s="65"/>
      <c r="R82" s="90" t="s">
        <v>204</v>
      </c>
      <c r="S82" s="91">
        <f t="shared" si="0"/>
        <v>0</v>
      </c>
      <c r="T82" s="92">
        <f t="shared" si="1"/>
        <v>0</v>
      </c>
      <c r="U82" s="92">
        <f t="shared" si="2"/>
        <v>0</v>
      </c>
    </row>
    <row r="83" spans="1:21" s="99" customFormat="1" ht="45" hidden="1" x14ac:dyDescent="0.25">
      <c r="A83" s="84" t="s">
        <v>221</v>
      </c>
      <c r="B83" s="110" t="s">
        <v>92</v>
      </c>
      <c r="C83" s="338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40"/>
      <c r="Q83" s="98"/>
      <c r="R83" s="90" t="s">
        <v>204</v>
      </c>
      <c r="S83" s="91" t="str">
        <f t="shared" si="0"/>
        <v>801011О.99.0.БВ24АК62000</v>
      </c>
      <c r="T83" s="92">
        <f t="shared" si="1"/>
        <v>0</v>
      </c>
      <c r="U83" s="92">
        <f t="shared" si="2"/>
        <v>0</v>
      </c>
    </row>
    <row r="84" spans="1:21" ht="15.75" hidden="1" x14ac:dyDescent="0.25">
      <c r="A84" s="336" t="s">
        <v>196</v>
      </c>
      <c r="B84" s="337"/>
      <c r="C84" s="94" t="s">
        <v>205</v>
      </c>
      <c r="D84" s="109">
        <v>0</v>
      </c>
      <c r="E84" s="95">
        <f>F84*G84*H84</f>
        <v>0</v>
      </c>
      <c r="F84" s="95">
        <v>0</v>
      </c>
      <c r="G84" s="96">
        <v>1</v>
      </c>
      <c r="H84" s="96">
        <v>1</v>
      </c>
      <c r="I84" s="95"/>
      <c r="J84" s="95"/>
      <c r="K84" s="95"/>
      <c r="L84" s="95"/>
      <c r="M84" s="95"/>
      <c r="N84" s="95">
        <f>D84*E84+I84-J84*K84+L84+M84</f>
        <v>0</v>
      </c>
      <c r="O84" s="95" t="e">
        <f>P84/N84</f>
        <v>#DIV/0!</v>
      </c>
      <c r="P84" s="95">
        <v>0</v>
      </c>
      <c r="Q84" s="65"/>
      <c r="R84" s="90" t="s">
        <v>204</v>
      </c>
      <c r="S84" s="91">
        <f t="shared" ref="S84:S137" si="3">B84</f>
        <v>0</v>
      </c>
      <c r="T84" s="92">
        <f t="shared" ref="T84:T137" si="4">F85</f>
        <v>0</v>
      </c>
      <c r="U84" s="92">
        <f t="shared" ref="U84:U137" si="5">D85</f>
        <v>0</v>
      </c>
    </row>
    <row r="85" spans="1:21" ht="15.75" hidden="1" x14ac:dyDescent="0.25">
      <c r="A85" s="336" t="s">
        <v>198</v>
      </c>
      <c r="B85" s="337"/>
      <c r="C85" s="94" t="s">
        <v>205</v>
      </c>
      <c r="D85" s="95">
        <v>0</v>
      </c>
      <c r="E85" s="95">
        <f>F85*G85*H85</f>
        <v>0</v>
      </c>
      <c r="F85" s="95">
        <v>0</v>
      </c>
      <c r="G85" s="96">
        <v>1</v>
      </c>
      <c r="H85" s="96">
        <v>1</v>
      </c>
      <c r="I85" s="95"/>
      <c r="J85" s="95"/>
      <c r="K85" s="95"/>
      <c r="L85" s="95"/>
      <c r="M85" s="95"/>
      <c r="N85" s="95">
        <f>D85*E85+I85-J85*K85+L85+M85</f>
        <v>0</v>
      </c>
      <c r="O85" s="95" t="e">
        <f>P85/N85</f>
        <v>#DIV/0!</v>
      </c>
      <c r="P85" s="95">
        <v>0</v>
      </c>
      <c r="Q85" s="65"/>
      <c r="R85" s="90" t="s">
        <v>204</v>
      </c>
      <c r="S85" s="91">
        <f t="shared" si="3"/>
        <v>0</v>
      </c>
      <c r="T85" s="92">
        <f t="shared" si="4"/>
        <v>0</v>
      </c>
      <c r="U85" s="92">
        <f t="shared" si="5"/>
        <v>0</v>
      </c>
    </row>
    <row r="86" spans="1:21" ht="15.75" hidden="1" x14ac:dyDescent="0.25">
      <c r="A86" s="336" t="s">
        <v>199</v>
      </c>
      <c r="B86" s="337"/>
      <c r="C86" s="94" t="s">
        <v>205</v>
      </c>
      <c r="D86" s="95">
        <v>0</v>
      </c>
      <c r="E86" s="95">
        <f>F86*G86*H86</f>
        <v>0</v>
      </c>
      <c r="F86" s="95">
        <v>0</v>
      </c>
      <c r="G86" s="96">
        <v>1</v>
      </c>
      <c r="H86" s="96">
        <v>1</v>
      </c>
      <c r="I86" s="95"/>
      <c r="J86" s="95"/>
      <c r="K86" s="95"/>
      <c r="L86" s="95"/>
      <c r="M86" s="95"/>
      <c r="N86" s="95">
        <f>D86*E86+I86-J86*K86+L86+M86</f>
        <v>0</v>
      </c>
      <c r="O86" s="95" t="e">
        <f>P86/N86</f>
        <v>#DIV/0!</v>
      </c>
      <c r="P86" s="95">
        <v>0</v>
      </c>
      <c r="Q86" s="65"/>
      <c r="R86" s="90" t="s">
        <v>204</v>
      </c>
      <c r="S86" s="91">
        <f t="shared" si="3"/>
        <v>0</v>
      </c>
      <c r="T86" s="92">
        <f t="shared" si="4"/>
        <v>0</v>
      </c>
      <c r="U86" s="92">
        <f t="shared" si="5"/>
        <v>0</v>
      </c>
    </row>
    <row r="87" spans="1:21" ht="15.75" x14ac:dyDescent="0.25">
      <c r="A87" s="344" t="s">
        <v>118</v>
      </c>
      <c r="B87" s="345"/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6"/>
      <c r="Q87" s="65"/>
      <c r="S87" s="91">
        <f t="shared" si="3"/>
        <v>0</v>
      </c>
      <c r="T87" s="92">
        <v>0</v>
      </c>
      <c r="U87" s="92">
        <v>0</v>
      </c>
    </row>
    <row r="88" spans="1:21" ht="15.75" x14ac:dyDescent="0.25">
      <c r="A88" s="347" t="s">
        <v>196</v>
      </c>
      <c r="B88" s="348"/>
      <c r="C88" s="78" t="s">
        <v>197</v>
      </c>
      <c r="D88" s="79">
        <f>D92+D96+D100+D104+D108+D112+D116+D120+D124+D128+D132+D136</f>
        <v>312</v>
      </c>
      <c r="E88" s="78" t="s">
        <v>197</v>
      </c>
      <c r="F88" s="78" t="s">
        <v>197</v>
      </c>
      <c r="G88" s="78" t="s">
        <v>197</v>
      </c>
      <c r="H88" s="78" t="s">
        <v>197</v>
      </c>
      <c r="I88" s="78" t="s">
        <v>197</v>
      </c>
      <c r="J88" s="78" t="s">
        <v>197</v>
      </c>
      <c r="K88" s="78" t="s">
        <v>197</v>
      </c>
      <c r="L88" s="78" t="s">
        <v>197</v>
      </c>
      <c r="M88" s="78" t="s">
        <v>197</v>
      </c>
      <c r="N88" s="80">
        <f>N92+N96+N100+N104+N108+N112+N116+N120+N124+N128+N132+N136</f>
        <v>45061664.289999999</v>
      </c>
      <c r="O88" s="79" t="s">
        <v>197</v>
      </c>
      <c r="P88" s="80">
        <f>P92+P96+P100+P104+P108+P112+P116+P120+P124+P128+P132+P136</f>
        <v>44950593.359999992</v>
      </c>
      <c r="Q88" s="81">
        <f>D116+D120+D128</f>
        <v>312</v>
      </c>
      <c r="S88" s="91">
        <f t="shared" si="3"/>
        <v>0</v>
      </c>
      <c r="T88" s="92">
        <v>0</v>
      </c>
      <c r="U88" s="92">
        <v>0</v>
      </c>
    </row>
    <row r="89" spans="1:21" ht="15.75" x14ac:dyDescent="0.25">
      <c r="A89" s="347" t="s">
        <v>198</v>
      </c>
      <c r="B89" s="348"/>
      <c r="C89" s="78" t="s">
        <v>197</v>
      </c>
      <c r="D89" s="79">
        <f>D93+D97+D101+D105+D109+D113+D117+D121+D125+D129+D133+D137</f>
        <v>312</v>
      </c>
      <c r="E89" s="78" t="s">
        <v>197</v>
      </c>
      <c r="F89" s="78" t="s">
        <v>197</v>
      </c>
      <c r="G89" s="78" t="s">
        <v>197</v>
      </c>
      <c r="H89" s="78" t="s">
        <v>197</v>
      </c>
      <c r="I89" s="78" t="s">
        <v>197</v>
      </c>
      <c r="J89" s="78" t="s">
        <v>197</v>
      </c>
      <c r="K89" s="78" t="s">
        <v>197</v>
      </c>
      <c r="L89" s="78" t="s">
        <v>197</v>
      </c>
      <c r="M89" s="78" t="s">
        <v>197</v>
      </c>
      <c r="N89" s="80">
        <f>N93+N97+N101+N105+N109+N113+N117+N121+N125+N129+N133+N137</f>
        <v>45118752.329999998</v>
      </c>
      <c r="O89" s="79" t="s">
        <v>197</v>
      </c>
      <c r="P89" s="80">
        <f>P93+P97+P101+P105+P109+P113+P117+P121+P125+P129+P133+P137</f>
        <v>45007681.420000002</v>
      </c>
      <c r="Q89" s="111"/>
      <c r="S89" s="91">
        <f t="shared" si="3"/>
        <v>0</v>
      </c>
      <c r="T89" s="92">
        <v>0</v>
      </c>
      <c r="U89" s="92">
        <v>0</v>
      </c>
    </row>
    <row r="90" spans="1:21" ht="15.75" x14ac:dyDescent="0.25">
      <c r="A90" s="347" t="s">
        <v>199</v>
      </c>
      <c r="B90" s="348"/>
      <c r="C90" s="78" t="s">
        <v>197</v>
      </c>
      <c r="D90" s="79">
        <f>D94+D98+D102+D106+D110+D114+D118+D122+D126+D130+D134+D138</f>
        <v>312</v>
      </c>
      <c r="E90" s="78" t="s">
        <v>197</v>
      </c>
      <c r="F90" s="78" t="s">
        <v>197</v>
      </c>
      <c r="G90" s="78" t="s">
        <v>197</v>
      </c>
      <c r="H90" s="78" t="s">
        <v>197</v>
      </c>
      <c r="I90" s="78" t="s">
        <v>197</v>
      </c>
      <c r="J90" s="78" t="s">
        <v>197</v>
      </c>
      <c r="K90" s="78" t="s">
        <v>197</v>
      </c>
      <c r="L90" s="78" t="s">
        <v>197</v>
      </c>
      <c r="M90" s="78" t="s">
        <v>197</v>
      </c>
      <c r="N90" s="80">
        <f>N94+N98+N102+N106+N110+N114+N118+N122+N126+N130+N134+N138</f>
        <v>45118752.329999998</v>
      </c>
      <c r="O90" s="79" t="s">
        <v>197</v>
      </c>
      <c r="P90" s="80">
        <f>P94+P98+P102+P106+P110+P114+P118+P122+P126+P130+P134+P138</f>
        <v>45007681.420000002</v>
      </c>
      <c r="Q90" s="111"/>
      <c r="S90" s="91">
        <f t="shared" si="3"/>
        <v>0</v>
      </c>
      <c r="T90" s="92">
        <f t="shared" si="4"/>
        <v>0</v>
      </c>
      <c r="U90" s="92">
        <f t="shared" si="5"/>
        <v>0</v>
      </c>
    </row>
    <row r="91" spans="1:21" s="99" customFormat="1" ht="15.75" hidden="1" x14ac:dyDescent="0.25">
      <c r="A91" s="84" t="s">
        <v>203</v>
      </c>
      <c r="B91" s="110" t="s">
        <v>122</v>
      </c>
      <c r="C91" s="338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40"/>
      <c r="Q91" s="98"/>
      <c r="R91" s="112" t="s">
        <v>222</v>
      </c>
      <c r="S91" s="91" t="str">
        <f t="shared" si="3"/>
        <v>853211О.99.0.БВ19АА24000</v>
      </c>
      <c r="T91" s="92">
        <f t="shared" si="4"/>
        <v>0</v>
      </c>
      <c r="U91" s="92">
        <f t="shared" si="5"/>
        <v>0</v>
      </c>
    </row>
    <row r="92" spans="1:21" ht="15.75" hidden="1" x14ac:dyDescent="0.25">
      <c r="A92" s="336" t="s">
        <v>196</v>
      </c>
      <c r="B92" s="337"/>
      <c r="C92" s="94" t="s">
        <v>205</v>
      </c>
      <c r="D92" s="95">
        <v>0</v>
      </c>
      <c r="E92" s="95">
        <f>F92*G92*H92</f>
        <v>0</v>
      </c>
      <c r="F92" s="95">
        <v>0</v>
      </c>
      <c r="G92" s="96">
        <v>1</v>
      </c>
      <c r="H92" s="96">
        <v>1</v>
      </c>
      <c r="I92" s="95"/>
      <c r="J92" s="95"/>
      <c r="K92" s="95"/>
      <c r="L92" s="95"/>
      <c r="M92" s="95"/>
      <c r="N92" s="95">
        <f>D92*E92+I92-J92*K92+L92+M92</f>
        <v>0</v>
      </c>
      <c r="O92" s="95" t="e">
        <f>P92/N92</f>
        <v>#DIV/0!</v>
      </c>
      <c r="P92" s="95">
        <v>0</v>
      </c>
      <c r="Q92" s="65"/>
      <c r="R92" s="112" t="s">
        <v>222</v>
      </c>
      <c r="S92" s="91">
        <f t="shared" si="3"/>
        <v>0</v>
      </c>
      <c r="T92" s="92">
        <f t="shared" si="4"/>
        <v>0</v>
      </c>
      <c r="U92" s="92">
        <f t="shared" si="5"/>
        <v>0</v>
      </c>
    </row>
    <row r="93" spans="1:21" ht="15.75" hidden="1" x14ac:dyDescent="0.25">
      <c r="A93" s="336" t="s">
        <v>198</v>
      </c>
      <c r="B93" s="337"/>
      <c r="C93" s="94" t="s">
        <v>205</v>
      </c>
      <c r="D93" s="95">
        <v>0</v>
      </c>
      <c r="E93" s="95">
        <f>F93*G93*H93</f>
        <v>0</v>
      </c>
      <c r="F93" s="95">
        <v>0</v>
      </c>
      <c r="G93" s="96">
        <v>1</v>
      </c>
      <c r="H93" s="96">
        <v>1</v>
      </c>
      <c r="I93" s="95"/>
      <c r="J93" s="95"/>
      <c r="K93" s="95"/>
      <c r="L93" s="95"/>
      <c r="M93" s="95"/>
      <c r="N93" s="95">
        <f>D93*E93+I93-J93*K93+L93+M93</f>
        <v>0</v>
      </c>
      <c r="O93" s="95" t="e">
        <f>P93/N93</f>
        <v>#DIV/0!</v>
      </c>
      <c r="P93" s="95">
        <v>0</v>
      </c>
      <c r="Q93" s="65"/>
      <c r="R93" s="112" t="s">
        <v>222</v>
      </c>
      <c r="S93" s="91">
        <f t="shared" si="3"/>
        <v>0</v>
      </c>
      <c r="T93" s="92">
        <f t="shared" si="4"/>
        <v>0</v>
      </c>
      <c r="U93" s="92">
        <f t="shared" si="5"/>
        <v>0</v>
      </c>
    </row>
    <row r="94" spans="1:21" ht="15.75" hidden="1" x14ac:dyDescent="0.25">
      <c r="A94" s="336" t="s">
        <v>199</v>
      </c>
      <c r="B94" s="337"/>
      <c r="C94" s="94" t="s">
        <v>205</v>
      </c>
      <c r="D94" s="95">
        <v>0</v>
      </c>
      <c r="E94" s="95">
        <f>F94*G94*H94</f>
        <v>0</v>
      </c>
      <c r="F94" s="95">
        <v>0</v>
      </c>
      <c r="G94" s="96">
        <v>1</v>
      </c>
      <c r="H94" s="96">
        <v>1</v>
      </c>
      <c r="I94" s="95"/>
      <c r="J94" s="95"/>
      <c r="K94" s="95"/>
      <c r="L94" s="95"/>
      <c r="M94" s="95"/>
      <c r="N94" s="95">
        <f>D94*E94+I94-J94*K94+L94+M94</f>
        <v>0</v>
      </c>
      <c r="O94" s="95" t="e">
        <f>P94/N94</f>
        <v>#DIV/0!</v>
      </c>
      <c r="P94" s="95">
        <v>0</v>
      </c>
      <c r="Q94" s="65"/>
      <c r="R94" s="112" t="s">
        <v>222</v>
      </c>
      <c r="S94" s="91">
        <f t="shared" si="3"/>
        <v>0</v>
      </c>
      <c r="T94" s="92">
        <f t="shared" si="4"/>
        <v>0</v>
      </c>
      <c r="U94" s="92">
        <f t="shared" si="5"/>
        <v>0</v>
      </c>
    </row>
    <row r="95" spans="1:21" s="99" customFormat="1" ht="30" hidden="1" x14ac:dyDescent="0.25">
      <c r="A95" s="84" t="s">
        <v>206</v>
      </c>
      <c r="B95" s="113" t="s">
        <v>123</v>
      </c>
      <c r="C95" s="338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40"/>
      <c r="Q95" s="98"/>
      <c r="R95" s="112" t="s">
        <v>222</v>
      </c>
      <c r="S95" s="91" t="str">
        <f t="shared" si="3"/>
        <v>853211О.99.0.БВ19АА26000</v>
      </c>
      <c r="T95" s="92">
        <f t="shared" si="4"/>
        <v>0</v>
      </c>
      <c r="U95" s="92">
        <f t="shared" si="5"/>
        <v>0</v>
      </c>
    </row>
    <row r="96" spans="1:21" ht="15.75" hidden="1" x14ac:dyDescent="0.25">
      <c r="A96" s="336" t="s">
        <v>196</v>
      </c>
      <c r="B96" s="337"/>
      <c r="C96" s="94" t="s">
        <v>205</v>
      </c>
      <c r="D96" s="95">
        <v>0</v>
      </c>
      <c r="E96" s="95">
        <f>F96*G96*H96</f>
        <v>0</v>
      </c>
      <c r="F96" s="95">
        <v>0</v>
      </c>
      <c r="G96" s="96">
        <v>1</v>
      </c>
      <c r="H96" s="96">
        <v>1</v>
      </c>
      <c r="I96" s="95"/>
      <c r="J96" s="95"/>
      <c r="K96" s="95"/>
      <c r="L96" s="95"/>
      <c r="M96" s="95"/>
      <c r="N96" s="95">
        <f>D96*E96+I96-J96*K96+L96+M96</f>
        <v>0</v>
      </c>
      <c r="O96" s="95" t="e">
        <f>P96/N96</f>
        <v>#DIV/0!</v>
      </c>
      <c r="P96" s="95">
        <v>0</v>
      </c>
      <c r="Q96" s="65"/>
      <c r="R96" s="112" t="s">
        <v>222</v>
      </c>
      <c r="S96" s="91">
        <f t="shared" si="3"/>
        <v>0</v>
      </c>
      <c r="T96" s="92">
        <f t="shared" si="4"/>
        <v>0</v>
      </c>
      <c r="U96" s="92">
        <f t="shared" si="5"/>
        <v>0</v>
      </c>
    </row>
    <row r="97" spans="1:21" ht="15.75" hidden="1" x14ac:dyDescent="0.25">
      <c r="A97" s="336" t="s">
        <v>198</v>
      </c>
      <c r="B97" s="337"/>
      <c r="C97" s="94" t="s">
        <v>205</v>
      </c>
      <c r="D97" s="95">
        <v>0</v>
      </c>
      <c r="E97" s="95">
        <f>F97*G97*H97</f>
        <v>0</v>
      </c>
      <c r="F97" s="95">
        <v>0</v>
      </c>
      <c r="G97" s="96">
        <v>1</v>
      </c>
      <c r="H97" s="96">
        <v>1</v>
      </c>
      <c r="I97" s="95"/>
      <c r="J97" s="95"/>
      <c r="K97" s="95"/>
      <c r="L97" s="95"/>
      <c r="M97" s="95"/>
      <c r="N97" s="95">
        <f>D97*E97+I97-J97*K97+L97+M97</f>
        <v>0</v>
      </c>
      <c r="O97" s="95" t="e">
        <f>P97/N97</f>
        <v>#DIV/0!</v>
      </c>
      <c r="P97" s="95">
        <v>0</v>
      </c>
      <c r="Q97" s="65"/>
      <c r="R97" s="112" t="s">
        <v>222</v>
      </c>
      <c r="S97" s="91">
        <f t="shared" si="3"/>
        <v>0</v>
      </c>
      <c r="T97" s="92">
        <f t="shared" si="4"/>
        <v>0</v>
      </c>
      <c r="U97" s="92">
        <f t="shared" si="5"/>
        <v>0</v>
      </c>
    </row>
    <row r="98" spans="1:21" ht="15.75" hidden="1" x14ac:dyDescent="0.25">
      <c r="A98" s="336" t="s">
        <v>199</v>
      </c>
      <c r="B98" s="337"/>
      <c r="C98" s="94" t="s">
        <v>205</v>
      </c>
      <c r="D98" s="95">
        <v>0</v>
      </c>
      <c r="E98" s="95">
        <f>F98*G98*H98</f>
        <v>0</v>
      </c>
      <c r="F98" s="95">
        <v>0</v>
      </c>
      <c r="G98" s="96">
        <v>1</v>
      </c>
      <c r="H98" s="96">
        <v>1</v>
      </c>
      <c r="I98" s="95"/>
      <c r="J98" s="95"/>
      <c r="K98" s="95"/>
      <c r="L98" s="95"/>
      <c r="M98" s="95"/>
      <c r="N98" s="95">
        <f>D98*E98+I98-J98*K98+L98+M98</f>
        <v>0</v>
      </c>
      <c r="O98" s="95" t="e">
        <f>P98/N98</f>
        <v>#DIV/0!</v>
      </c>
      <c r="P98" s="95">
        <v>0</v>
      </c>
      <c r="Q98" s="65"/>
      <c r="R98" s="112" t="s">
        <v>222</v>
      </c>
      <c r="S98" s="91">
        <f t="shared" si="3"/>
        <v>0</v>
      </c>
      <c r="T98" s="92">
        <f t="shared" si="4"/>
        <v>0</v>
      </c>
      <c r="U98" s="92">
        <f t="shared" si="5"/>
        <v>0</v>
      </c>
    </row>
    <row r="99" spans="1:21" s="99" customFormat="1" ht="30" hidden="1" x14ac:dyDescent="0.25">
      <c r="A99" s="84" t="s">
        <v>223</v>
      </c>
      <c r="B99" s="113" t="s">
        <v>124</v>
      </c>
      <c r="C99" s="338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40"/>
      <c r="Q99" s="98"/>
      <c r="R99" s="112" t="s">
        <v>222</v>
      </c>
      <c r="S99" s="91" t="str">
        <f t="shared" si="3"/>
        <v>853211О.99.0.БВ19АА12000</v>
      </c>
      <c r="T99" s="92">
        <f t="shared" si="4"/>
        <v>0</v>
      </c>
      <c r="U99" s="92">
        <f t="shared" si="5"/>
        <v>0</v>
      </c>
    </row>
    <row r="100" spans="1:21" ht="15.75" hidden="1" x14ac:dyDescent="0.25">
      <c r="A100" s="336" t="s">
        <v>196</v>
      </c>
      <c r="B100" s="337"/>
      <c r="C100" s="94" t="s">
        <v>205</v>
      </c>
      <c r="D100" s="95">
        <v>0</v>
      </c>
      <c r="E100" s="95">
        <f>F100*G100*H100</f>
        <v>0</v>
      </c>
      <c r="F100" s="95">
        <v>0</v>
      </c>
      <c r="G100" s="96">
        <v>1</v>
      </c>
      <c r="H100" s="96">
        <v>1</v>
      </c>
      <c r="I100" s="95"/>
      <c r="J100" s="95"/>
      <c r="K100" s="95"/>
      <c r="L100" s="95"/>
      <c r="M100" s="95"/>
      <c r="N100" s="95">
        <f>D100*E100+I100-J100*K100+L100+M100</f>
        <v>0</v>
      </c>
      <c r="O100" s="95" t="e">
        <f>P100/N100</f>
        <v>#DIV/0!</v>
      </c>
      <c r="P100" s="95">
        <v>0</v>
      </c>
      <c r="Q100" s="65"/>
      <c r="R100" s="112" t="s">
        <v>222</v>
      </c>
      <c r="S100" s="91">
        <f t="shared" si="3"/>
        <v>0</v>
      </c>
      <c r="T100" s="92">
        <f t="shared" si="4"/>
        <v>0</v>
      </c>
      <c r="U100" s="92">
        <f t="shared" si="5"/>
        <v>0</v>
      </c>
    </row>
    <row r="101" spans="1:21" ht="15.75" hidden="1" x14ac:dyDescent="0.25">
      <c r="A101" s="336" t="s">
        <v>198</v>
      </c>
      <c r="B101" s="337"/>
      <c r="C101" s="94" t="s">
        <v>205</v>
      </c>
      <c r="D101" s="95">
        <v>0</v>
      </c>
      <c r="E101" s="95">
        <f>F101*G101*H101</f>
        <v>0</v>
      </c>
      <c r="F101" s="95">
        <v>0</v>
      </c>
      <c r="G101" s="96">
        <v>1</v>
      </c>
      <c r="H101" s="96">
        <v>1</v>
      </c>
      <c r="I101" s="95"/>
      <c r="J101" s="95"/>
      <c r="K101" s="95"/>
      <c r="L101" s="95"/>
      <c r="M101" s="95"/>
      <c r="N101" s="95">
        <f>D101*E101+I101-J101*K101+L101+M101</f>
        <v>0</v>
      </c>
      <c r="O101" s="95" t="e">
        <f>P101/N101</f>
        <v>#DIV/0!</v>
      </c>
      <c r="P101" s="95">
        <v>0</v>
      </c>
      <c r="Q101" s="65"/>
      <c r="R101" s="112" t="s">
        <v>222</v>
      </c>
      <c r="S101" s="91">
        <f t="shared" si="3"/>
        <v>0</v>
      </c>
      <c r="T101" s="92">
        <f t="shared" si="4"/>
        <v>0</v>
      </c>
      <c r="U101" s="92">
        <f t="shared" si="5"/>
        <v>0</v>
      </c>
    </row>
    <row r="102" spans="1:21" ht="15.75" hidden="1" x14ac:dyDescent="0.25">
      <c r="A102" s="336" t="s">
        <v>199</v>
      </c>
      <c r="B102" s="337"/>
      <c r="C102" s="94" t="s">
        <v>205</v>
      </c>
      <c r="D102" s="95">
        <v>0</v>
      </c>
      <c r="E102" s="95">
        <f>F102*G102*H102</f>
        <v>0</v>
      </c>
      <c r="F102" s="95">
        <v>0</v>
      </c>
      <c r="G102" s="96">
        <v>1</v>
      </c>
      <c r="H102" s="96">
        <v>1</v>
      </c>
      <c r="I102" s="95"/>
      <c r="J102" s="95"/>
      <c r="K102" s="95"/>
      <c r="L102" s="95"/>
      <c r="M102" s="95"/>
      <c r="N102" s="95">
        <f>D102*E102+I102-J102*K102+L102+M102</f>
        <v>0</v>
      </c>
      <c r="O102" s="95" t="e">
        <f>P102/N102</f>
        <v>#DIV/0!</v>
      </c>
      <c r="P102" s="95">
        <v>0</v>
      </c>
      <c r="Q102" s="65"/>
      <c r="R102" s="112" t="s">
        <v>222</v>
      </c>
      <c r="S102" s="91">
        <f t="shared" si="3"/>
        <v>0</v>
      </c>
      <c r="T102" s="92">
        <f t="shared" si="4"/>
        <v>0</v>
      </c>
      <c r="U102" s="92">
        <f t="shared" si="5"/>
        <v>0</v>
      </c>
    </row>
    <row r="103" spans="1:21" s="99" customFormat="1" ht="30" hidden="1" x14ac:dyDescent="0.25">
      <c r="A103" s="84" t="s">
        <v>224</v>
      </c>
      <c r="B103" s="113" t="s">
        <v>125</v>
      </c>
      <c r="C103" s="338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40"/>
      <c r="Q103" s="98"/>
      <c r="R103" s="112" t="s">
        <v>222</v>
      </c>
      <c r="S103" s="91" t="str">
        <f t="shared" si="3"/>
        <v>853211О.99.0.БВ19АА14000</v>
      </c>
      <c r="T103" s="92">
        <f t="shared" si="4"/>
        <v>0</v>
      </c>
      <c r="U103" s="92">
        <f t="shared" si="5"/>
        <v>0</v>
      </c>
    </row>
    <row r="104" spans="1:21" ht="15.75" hidden="1" x14ac:dyDescent="0.25">
      <c r="A104" s="336" t="s">
        <v>196</v>
      </c>
      <c r="B104" s="337"/>
      <c r="C104" s="94" t="s">
        <v>205</v>
      </c>
      <c r="D104" s="95">
        <v>0</v>
      </c>
      <c r="E104" s="95">
        <f>F104*G104*H104</f>
        <v>0</v>
      </c>
      <c r="F104" s="95">
        <v>0</v>
      </c>
      <c r="G104" s="96">
        <v>1</v>
      </c>
      <c r="H104" s="96">
        <v>1</v>
      </c>
      <c r="I104" s="95"/>
      <c r="J104" s="95"/>
      <c r="K104" s="95"/>
      <c r="L104" s="95"/>
      <c r="M104" s="95"/>
      <c r="N104" s="95">
        <f>D104*E104+I104-J104*K104+L104+M104</f>
        <v>0</v>
      </c>
      <c r="O104" s="95" t="e">
        <f>P104/N104</f>
        <v>#DIV/0!</v>
      </c>
      <c r="P104" s="95">
        <v>0</v>
      </c>
      <c r="Q104" s="114" t="e">
        <f>N104/D104/12</f>
        <v>#DIV/0!</v>
      </c>
      <c r="R104" s="112" t="s">
        <v>222</v>
      </c>
      <c r="S104" s="91">
        <f t="shared" si="3"/>
        <v>0</v>
      </c>
      <c r="T104" s="92">
        <f t="shared" si="4"/>
        <v>0</v>
      </c>
      <c r="U104" s="92">
        <f t="shared" si="5"/>
        <v>0</v>
      </c>
    </row>
    <row r="105" spans="1:21" ht="15.75" hidden="1" x14ac:dyDescent="0.25">
      <c r="A105" s="336" t="s">
        <v>198</v>
      </c>
      <c r="B105" s="337"/>
      <c r="C105" s="94" t="s">
        <v>205</v>
      </c>
      <c r="D105" s="95">
        <v>0</v>
      </c>
      <c r="E105" s="95">
        <f>F105*G105*H105</f>
        <v>0</v>
      </c>
      <c r="F105" s="95">
        <v>0</v>
      </c>
      <c r="G105" s="96">
        <v>1</v>
      </c>
      <c r="H105" s="96">
        <v>1</v>
      </c>
      <c r="I105" s="95"/>
      <c r="J105" s="95"/>
      <c r="K105" s="95"/>
      <c r="L105" s="95"/>
      <c r="M105" s="95"/>
      <c r="N105" s="95">
        <f>D105*E105+I105-J105*K105+L105+M105</f>
        <v>0</v>
      </c>
      <c r="O105" s="95" t="e">
        <f>P105/N105</f>
        <v>#DIV/0!</v>
      </c>
      <c r="P105" s="95">
        <v>0</v>
      </c>
      <c r="Q105" s="114" t="e">
        <f t="shared" ref="Q105:Q138" si="6">N105/D105/12</f>
        <v>#DIV/0!</v>
      </c>
      <c r="R105" s="112" t="s">
        <v>222</v>
      </c>
      <c r="S105" s="91">
        <f t="shared" si="3"/>
        <v>0</v>
      </c>
      <c r="T105" s="92">
        <f t="shared" si="4"/>
        <v>0</v>
      </c>
      <c r="U105" s="92">
        <f t="shared" si="5"/>
        <v>0</v>
      </c>
    </row>
    <row r="106" spans="1:21" ht="15.75" hidden="1" x14ac:dyDescent="0.25">
      <c r="A106" s="336" t="s">
        <v>199</v>
      </c>
      <c r="B106" s="337"/>
      <c r="C106" s="94" t="s">
        <v>205</v>
      </c>
      <c r="D106" s="95">
        <v>0</v>
      </c>
      <c r="E106" s="95">
        <f>F106*G106*H106</f>
        <v>0</v>
      </c>
      <c r="F106" s="95">
        <v>0</v>
      </c>
      <c r="G106" s="96">
        <v>1</v>
      </c>
      <c r="H106" s="96">
        <v>1</v>
      </c>
      <c r="I106" s="95"/>
      <c r="J106" s="95"/>
      <c r="K106" s="95"/>
      <c r="L106" s="95"/>
      <c r="M106" s="95"/>
      <c r="N106" s="95">
        <f>D106*E106+I106-J106*K106+L106+M106</f>
        <v>0</v>
      </c>
      <c r="O106" s="95" t="e">
        <f>P106/N106</f>
        <v>#DIV/0!</v>
      </c>
      <c r="P106" s="95">
        <v>0</v>
      </c>
      <c r="Q106" s="114" t="e">
        <f t="shared" si="6"/>
        <v>#DIV/0!</v>
      </c>
      <c r="R106" s="112" t="s">
        <v>222</v>
      </c>
      <c r="S106" s="91">
        <f t="shared" si="3"/>
        <v>0</v>
      </c>
      <c r="T106" s="92">
        <f t="shared" si="4"/>
        <v>0</v>
      </c>
      <c r="U106" s="92">
        <f t="shared" si="5"/>
        <v>0</v>
      </c>
    </row>
    <row r="107" spans="1:21" s="99" customFormat="1" ht="30" hidden="1" x14ac:dyDescent="0.25">
      <c r="A107" s="84" t="s">
        <v>225</v>
      </c>
      <c r="B107" s="113" t="s">
        <v>126</v>
      </c>
      <c r="C107" s="338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40"/>
      <c r="Q107" s="114" t="e">
        <f t="shared" si="6"/>
        <v>#DIV/0!</v>
      </c>
      <c r="R107" s="112" t="s">
        <v>222</v>
      </c>
      <c r="S107" s="91" t="str">
        <f t="shared" si="3"/>
        <v>853211О.99.0.БВ19АБ52000</v>
      </c>
      <c r="T107" s="92">
        <f t="shared" si="4"/>
        <v>0</v>
      </c>
      <c r="U107" s="92">
        <f t="shared" si="5"/>
        <v>0</v>
      </c>
    </row>
    <row r="108" spans="1:21" ht="15.75" hidden="1" x14ac:dyDescent="0.25">
      <c r="A108" s="336" t="s">
        <v>196</v>
      </c>
      <c r="B108" s="337"/>
      <c r="C108" s="94" t="s">
        <v>205</v>
      </c>
      <c r="D108" s="95">
        <v>0</v>
      </c>
      <c r="E108" s="95">
        <f>F108*G108*H108</f>
        <v>0</v>
      </c>
      <c r="F108" s="95">
        <v>0</v>
      </c>
      <c r="G108" s="96">
        <v>1</v>
      </c>
      <c r="H108" s="96">
        <v>1</v>
      </c>
      <c r="I108" s="95"/>
      <c r="J108" s="95"/>
      <c r="K108" s="95"/>
      <c r="L108" s="95"/>
      <c r="M108" s="95"/>
      <c r="N108" s="95">
        <f>D108*E108+I108-J108*K108+L108+M108</f>
        <v>0</v>
      </c>
      <c r="O108" s="95" t="e">
        <f>P108/N108</f>
        <v>#DIV/0!</v>
      </c>
      <c r="P108" s="95">
        <v>0</v>
      </c>
      <c r="Q108" s="114" t="e">
        <f t="shared" si="6"/>
        <v>#DIV/0!</v>
      </c>
      <c r="R108" s="112" t="s">
        <v>222</v>
      </c>
      <c r="S108" s="91">
        <f t="shared" si="3"/>
        <v>0</v>
      </c>
      <c r="T108" s="92">
        <f t="shared" si="4"/>
        <v>0</v>
      </c>
      <c r="U108" s="92">
        <f t="shared" si="5"/>
        <v>0</v>
      </c>
    </row>
    <row r="109" spans="1:21" ht="15.75" hidden="1" x14ac:dyDescent="0.25">
      <c r="A109" s="336" t="s">
        <v>198</v>
      </c>
      <c r="B109" s="337"/>
      <c r="C109" s="94" t="s">
        <v>205</v>
      </c>
      <c r="D109" s="95">
        <v>0</v>
      </c>
      <c r="E109" s="95">
        <f>F109*G109*H109</f>
        <v>0</v>
      </c>
      <c r="F109" s="95">
        <v>0</v>
      </c>
      <c r="G109" s="96">
        <v>1</v>
      </c>
      <c r="H109" s="96">
        <v>1</v>
      </c>
      <c r="I109" s="95"/>
      <c r="J109" s="95"/>
      <c r="K109" s="95"/>
      <c r="L109" s="95"/>
      <c r="M109" s="95"/>
      <c r="N109" s="95">
        <f>D109*E109+I109-J109*K109+L109+M109</f>
        <v>0</v>
      </c>
      <c r="O109" s="95" t="e">
        <f>P109/N109</f>
        <v>#DIV/0!</v>
      </c>
      <c r="P109" s="95">
        <v>0</v>
      </c>
      <c r="Q109" s="114" t="e">
        <f t="shared" si="6"/>
        <v>#DIV/0!</v>
      </c>
      <c r="R109" s="112" t="s">
        <v>222</v>
      </c>
      <c r="S109" s="91">
        <f t="shared" si="3"/>
        <v>0</v>
      </c>
      <c r="T109" s="92">
        <f t="shared" si="4"/>
        <v>0</v>
      </c>
      <c r="U109" s="92">
        <f t="shared" si="5"/>
        <v>0</v>
      </c>
    </row>
    <row r="110" spans="1:21" ht="15.75" hidden="1" x14ac:dyDescent="0.25">
      <c r="A110" s="336" t="s">
        <v>199</v>
      </c>
      <c r="B110" s="337"/>
      <c r="C110" s="94" t="s">
        <v>205</v>
      </c>
      <c r="D110" s="95">
        <v>0</v>
      </c>
      <c r="E110" s="95">
        <f>F110*G110*H110</f>
        <v>0</v>
      </c>
      <c r="F110" s="95">
        <v>0</v>
      </c>
      <c r="G110" s="96">
        <v>1</v>
      </c>
      <c r="H110" s="96">
        <v>1</v>
      </c>
      <c r="I110" s="95"/>
      <c r="J110" s="95"/>
      <c r="K110" s="95"/>
      <c r="L110" s="95"/>
      <c r="M110" s="95"/>
      <c r="N110" s="95">
        <f>D110*E110+I110-J110*K110+L110+M110</f>
        <v>0</v>
      </c>
      <c r="O110" s="95" t="e">
        <f>P110/N110</f>
        <v>#DIV/0!</v>
      </c>
      <c r="P110" s="95">
        <v>0</v>
      </c>
      <c r="Q110" s="114" t="e">
        <f t="shared" si="6"/>
        <v>#DIV/0!</v>
      </c>
      <c r="R110" s="112" t="s">
        <v>222</v>
      </c>
      <c r="S110" s="91">
        <f t="shared" si="3"/>
        <v>0</v>
      </c>
      <c r="T110" s="92">
        <f t="shared" si="4"/>
        <v>0</v>
      </c>
      <c r="U110" s="92">
        <f t="shared" si="5"/>
        <v>0</v>
      </c>
    </row>
    <row r="111" spans="1:21" s="99" customFormat="1" ht="45" hidden="1" x14ac:dyDescent="0.25">
      <c r="A111" s="84" t="s">
        <v>226</v>
      </c>
      <c r="B111" s="113" t="s">
        <v>128</v>
      </c>
      <c r="C111" s="338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40"/>
      <c r="Q111" s="114" t="e">
        <f t="shared" si="6"/>
        <v>#DIV/0!</v>
      </c>
      <c r="R111" s="112" t="s">
        <v>222</v>
      </c>
      <c r="S111" s="91" t="str">
        <f t="shared" si="3"/>
        <v>853211О.99.0.БВ19АБ40000</v>
      </c>
      <c r="T111" s="92">
        <f t="shared" si="4"/>
        <v>0</v>
      </c>
      <c r="U111" s="92">
        <f t="shared" si="5"/>
        <v>0</v>
      </c>
    </row>
    <row r="112" spans="1:21" ht="15.75" hidden="1" x14ac:dyDescent="0.25">
      <c r="A112" s="336" t="s">
        <v>196</v>
      </c>
      <c r="B112" s="337"/>
      <c r="C112" s="94" t="s">
        <v>205</v>
      </c>
      <c r="D112" s="95">
        <v>0</v>
      </c>
      <c r="E112" s="95">
        <f>F112*G112*H112</f>
        <v>0</v>
      </c>
      <c r="F112" s="95">
        <v>0</v>
      </c>
      <c r="G112" s="96">
        <v>1</v>
      </c>
      <c r="H112" s="96">
        <v>1</v>
      </c>
      <c r="I112" s="95"/>
      <c r="J112" s="95"/>
      <c r="K112" s="95"/>
      <c r="L112" s="95"/>
      <c r="M112" s="95"/>
      <c r="N112" s="95">
        <f>D112*E112+I112-J112*K112+L112+M112</f>
        <v>0</v>
      </c>
      <c r="O112" s="95" t="e">
        <f>P112/N112</f>
        <v>#DIV/0!</v>
      </c>
      <c r="P112" s="95">
        <v>0</v>
      </c>
      <c r="Q112" s="114" t="e">
        <f t="shared" si="6"/>
        <v>#DIV/0!</v>
      </c>
      <c r="R112" s="112" t="s">
        <v>222</v>
      </c>
      <c r="S112" s="91">
        <f t="shared" si="3"/>
        <v>0</v>
      </c>
      <c r="T112" s="92">
        <f t="shared" si="4"/>
        <v>0</v>
      </c>
      <c r="U112" s="92">
        <f t="shared" si="5"/>
        <v>0</v>
      </c>
    </row>
    <row r="113" spans="1:22" ht="15.75" hidden="1" x14ac:dyDescent="0.25">
      <c r="A113" s="336" t="s">
        <v>198</v>
      </c>
      <c r="B113" s="337"/>
      <c r="C113" s="94" t="s">
        <v>205</v>
      </c>
      <c r="D113" s="95">
        <v>0</v>
      </c>
      <c r="E113" s="95">
        <f>F113*G113*H113</f>
        <v>0</v>
      </c>
      <c r="F113" s="95">
        <v>0</v>
      </c>
      <c r="G113" s="96">
        <v>1</v>
      </c>
      <c r="H113" s="96">
        <v>1</v>
      </c>
      <c r="I113" s="95"/>
      <c r="J113" s="95"/>
      <c r="K113" s="95"/>
      <c r="L113" s="95"/>
      <c r="M113" s="95"/>
      <c r="N113" s="95">
        <f>D113*E113+I113-J113*K113+L113+M113</f>
        <v>0</v>
      </c>
      <c r="O113" s="95" t="e">
        <f>P113/N113</f>
        <v>#DIV/0!</v>
      </c>
      <c r="P113" s="95">
        <v>0</v>
      </c>
      <c r="Q113" s="114" t="e">
        <f t="shared" si="6"/>
        <v>#DIV/0!</v>
      </c>
      <c r="R113" s="112" t="s">
        <v>222</v>
      </c>
      <c r="S113" s="91">
        <f t="shared" si="3"/>
        <v>0</v>
      </c>
      <c r="T113" s="92">
        <f t="shared" si="4"/>
        <v>0</v>
      </c>
      <c r="U113" s="92">
        <f t="shared" si="5"/>
        <v>0</v>
      </c>
    </row>
    <row r="114" spans="1:22" ht="15.75" hidden="1" x14ac:dyDescent="0.25">
      <c r="A114" s="336" t="s">
        <v>199</v>
      </c>
      <c r="B114" s="337"/>
      <c r="C114" s="94" t="s">
        <v>205</v>
      </c>
      <c r="D114" s="95">
        <v>0</v>
      </c>
      <c r="E114" s="95">
        <f>F114*G114*H114</f>
        <v>0</v>
      </c>
      <c r="F114" s="95">
        <v>0</v>
      </c>
      <c r="G114" s="96">
        <v>1</v>
      </c>
      <c r="H114" s="96">
        <v>1</v>
      </c>
      <c r="I114" s="95"/>
      <c r="J114" s="95"/>
      <c r="K114" s="95"/>
      <c r="L114" s="95"/>
      <c r="M114" s="95"/>
      <c r="N114" s="95">
        <f>D114*E114+I114-J114*K114+L114+M114</f>
        <v>0</v>
      </c>
      <c r="O114" s="95" t="e">
        <f>P114/N114</f>
        <v>#DIV/0!</v>
      </c>
      <c r="P114" s="95">
        <v>0</v>
      </c>
      <c r="Q114" s="114" t="e">
        <f t="shared" si="6"/>
        <v>#DIV/0!</v>
      </c>
      <c r="R114" s="112" t="s">
        <v>222</v>
      </c>
      <c r="S114" s="91">
        <f t="shared" si="3"/>
        <v>0</v>
      </c>
      <c r="T114" s="92">
        <f t="shared" si="4"/>
        <v>0</v>
      </c>
      <c r="U114" s="92">
        <f t="shared" si="5"/>
        <v>0</v>
      </c>
    </row>
    <row r="115" spans="1:22" s="99" customFormat="1" ht="30" x14ac:dyDescent="0.25">
      <c r="A115" s="84" t="s">
        <v>227</v>
      </c>
      <c r="B115" s="113" t="s">
        <v>129</v>
      </c>
      <c r="C115" s="338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40"/>
      <c r="Q115" s="114"/>
      <c r="R115" s="112" t="s">
        <v>222</v>
      </c>
      <c r="S115" s="91" t="str">
        <f t="shared" si="3"/>
        <v>853211О.99.0.БВ19АА66000</v>
      </c>
      <c r="T115" s="92">
        <f t="shared" si="4"/>
        <v>36049.329631999994</v>
      </c>
      <c r="U115" s="92">
        <f t="shared" si="5"/>
        <v>1</v>
      </c>
    </row>
    <row r="116" spans="1:22" ht="15.75" x14ac:dyDescent="0.25">
      <c r="A116" s="336" t="s">
        <v>196</v>
      </c>
      <c r="B116" s="337"/>
      <c r="C116" s="100" t="s">
        <v>205</v>
      </c>
      <c r="D116" s="95">
        <v>1</v>
      </c>
      <c r="E116" s="95">
        <f>F116*G116*H116</f>
        <v>36049.329631999994</v>
      </c>
      <c r="F116" s="95">
        <v>36049.329631999994</v>
      </c>
      <c r="G116" s="96">
        <v>1</v>
      </c>
      <c r="H116" s="96">
        <v>1</v>
      </c>
      <c r="I116" s="95"/>
      <c r="J116" s="95"/>
      <c r="K116" s="95"/>
      <c r="L116" s="95"/>
      <c r="M116" s="95"/>
      <c r="N116" s="95">
        <f>D116*E116+I116-J116*K116+L116+M116</f>
        <v>36049.329631999994</v>
      </c>
      <c r="O116" s="95">
        <f>P116/N116</f>
        <v>0.99753518878417302</v>
      </c>
      <c r="P116" s="95">
        <v>35960.474839999995</v>
      </c>
      <c r="Q116" s="114">
        <f t="shared" si="6"/>
        <v>3004.1108026666661</v>
      </c>
      <c r="R116" s="112" t="s">
        <v>222</v>
      </c>
      <c r="S116" s="91">
        <f t="shared" si="3"/>
        <v>0</v>
      </c>
      <c r="T116" s="92">
        <f t="shared" si="4"/>
        <v>36094.999631999992</v>
      </c>
      <c r="U116" s="92">
        <f t="shared" si="5"/>
        <v>1</v>
      </c>
    </row>
    <row r="117" spans="1:22" ht="15.75" x14ac:dyDescent="0.25">
      <c r="A117" s="336" t="s">
        <v>198</v>
      </c>
      <c r="B117" s="337"/>
      <c r="C117" s="100" t="s">
        <v>205</v>
      </c>
      <c r="D117" s="95">
        <v>1</v>
      </c>
      <c r="E117" s="95">
        <f>F117*G117*H117</f>
        <v>36094.999631999992</v>
      </c>
      <c r="F117" s="95">
        <v>36094.999631999992</v>
      </c>
      <c r="G117" s="96">
        <v>1</v>
      </c>
      <c r="H117" s="96">
        <v>1</v>
      </c>
      <c r="I117" s="95"/>
      <c r="J117" s="95"/>
      <c r="K117" s="95"/>
      <c r="L117" s="95"/>
      <c r="M117" s="95"/>
      <c r="N117" s="95">
        <f>D117*E117+I117-J117*K117+L117+M117</f>
        <v>36094.999631999992</v>
      </c>
      <c r="O117" s="95">
        <f>P117/N117</f>
        <v>0.99753830744131045</v>
      </c>
      <c r="P117" s="95">
        <v>36006.144839999994</v>
      </c>
      <c r="Q117" s="114">
        <f t="shared" si="6"/>
        <v>3007.9166359999995</v>
      </c>
      <c r="R117" s="112" t="s">
        <v>222</v>
      </c>
      <c r="S117" s="91">
        <f t="shared" si="3"/>
        <v>0</v>
      </c>
      <c r="T117" s="92">
        <f t="shared" si="4"/>
        <v>36094.999631999992</v>
      </c>
      <c r="U117" s="92">
        <f t="shared" si="5"/>
        <v>1</v>
      </c>
    </row>
    <row r="118" spans="1:22" ht="15.75" x14ac:dyDescent="0.25">
      <c r="A118" s="336" t="s">
        <v>199</v>
      </c>
      <c r="B118" s="337"/>
      <c r="C118" s="100" t="s">
        <v>205</v>
      </c>
      <c r="D118" s="95">
        <v>1</v>
      </c>
      <c r="E118" s="95">
        <f>F118*G118*H118</f>
        <v>36094.999631999992</v>
      </c>
      <c r="F118" s="95">
        <v>36094.999631999992</v>
      </c>
      <c r="G118" s="96">
        <v>1</v>
      </c>
      <c r="H118" s="96">
        <v>1</v>
      </c>
      <c r="I118" s="95"/>
      <c r="J118" s="95"/>
      <c r="K118" s="95"/>
      <c r="L118" s="95"/>
      <c r="M118" s="95"/>
      <c r="N118" s="95">
        <f>D118*E118+I118-J118*K118+L118+M118</f>
        <v>36094.999631999992</v>
      </c>
      <c r="O118" s="95">
        <f>P118/N118</f>
        <v>0.99753830744131045</v>
      </c>
      <c r="P118" s="95">
        <v>36006.144839999994</v>
      </c>
      <c r="Q118" s="114">
        <f t="shared" si="6"/>
        <v>3007.9166359999995</v>
      </c>
      <c r="R118" s="112" t="s">
        <v>222</v>
      </c>
      <c r="S118" s="91">
        <f t="shared" si="3"/>
        <v>0</v>
      </c>
      <c r="T118" s="92">
        <f t="shared" si="4"/>
        <v>0</v>
      </c>
      <c r="U118" s="92">
        <f t="shared" si="5"/>
        <v>0</v>
      </c>
    </row>
    <row r="119" spans="1:22" s="99" customFormat="1" ht="45" x14ac:dyDescent="0.25">
      <c r="A119" s="84" t="s">
        <v>228</v>
      </c>
      <c r="B119" s="113" t="s">
        <v>131</v>
      </c>
      <c r="C119" s="341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3"/>
      <c r="Q119" s="114"/>
      <c r="R119" s="112" t="s">
        <v>222</v>
      </c>
      <c r="S119" s="91" t="str">
        <f t="shared" si="3"/>
        <v>853211О.99.0.БВ19АА68000</v>
      </c>
      <c r="T119" s="92">
        <f t="shared" si="4"/>
        <v>144738.05832248001</v>
      </c>
      <c r="U119" s="92">
        <f t="shared" si="5"/>
        <v>25</v>
      </c>
    </row>
    <row r="120" spans="1:22" ht="15.75" x14ac:dyDescent="0.25">
      <c r="A120" s="336" t="s">
        <v>196</v>
      </c>
      <c r="B120" s="337"/>
      <c r="C120" s="100" t="s">
        <v>205</v>
      </c>
      <c r="D120" s="95">
        <v>25</v>
      </c>
      <c r="E120" s="95">
        <f>F120*G120*H120</f>
        <v>144738.05832248001</v>
      </c>
      <c r="F120" s="95">
        <v>144738.05832248001</v>
      </c>
      <c r="G120" s="96">
        <v>1</v>
      </c>
      <c r="H120" s="96">
        <v>1</v>
      </c>
      <c r="I120" s="95"/>
      <c r="J120" s="95"/>
      <c r="K120" s="95"/>
      <c r="L120" s="95"/>
      <c r="M120" s="95"/>
      <c r="N120" s="95">
        <f>D120*E120+I120-J120*K120+L120+M120</f>
        <v>3618451.4580620001</v>
      </c>
      <c r="O120" s="95">
        <f>P120/N120</f>
        <v>0.99753518601800528</v>
      </c>
      <c r="P120" s="95">
        <v>3609532.6483149999</v>
      </c>
      <c r="Q120" s="114">
        <f t="shared" si="6"/>
        <v>12061.504860206667</v>
      </c>
      <c r="R120" s="112" t="s">
        <v>222</v>
      </c>
      <c r="S120" s="91">
        <f t="shared" si="3"/>
        <v>0</v>
      </c>
      <c r="T120" s="92">
        <f t="shared" si="4"/>
        <v>144921.42832248</v>
      </c>
      <c r="U120" s="92">
        <f t="shared" si="5"/>
        <v>25</v>
      </c>
    </row>
    <row r="121" spans="1:22" ht="15.75" x14ac:dyDescent="0.25">
      <c r="A121" s="336" t="s">
        <v>198</v>
      </c>
      <c r="B121" s="337"/>
      <c r="C121" s="100" t="s">
        <v>205</v>
      </c>
      <c r="D121" s="95">
        <v>25</v>
      </c>
      <c r="E121" s="95">
        <f>F121*G121*H121</f>
        <v>144921.42832248</v>
      </c>
      <c r="F121" s="95">
        <v>144921.42832248</v>
      </c>
      <c r="G121" s="96">
        <v>1</v>
      </c>
      <c r="H121" s="96">
        <v>1</v>
      </c>
      <c r="I121" s="95"/>
      <c r="J121" s="95"/>
      <c r="K121" s="95"/>
      <c r="L121" s="95"/>
      <c r="M121" s="95"/>
      <c r="N121" s="95">
        <f>D121*E121+I121-J121*K121+L121+M121</f>
        <v>3623035.7080620001</v>
      </c>
      <c r="O121" s="95">
        <f>P121/N121</f>
        <v>0.99753830476272864</v>
      </c>
      <c r="P121" s="95">
        <v>3614116.8983149999</v>
      </c>
      <c r="Q121" s="114">
        <f t="shared" si="6"/>
        <v>12076.78569354</v>
      </c>
      <c r="R121" s="112" t="s">
        <v>222</v>
      </c>
      <c r="S121" s="91">
        <f t="shared" si="3"/>
        <v>0</v>
      </c>
      <c r="T121" s="92">
        <f t="shared" si="4"/>
        <v>144921.42832248</v>
      </c>
      <c r="U121" s="92">
        <f t="shared" si="5"/>
        <v>25</v>
      </c>
    </row>
    <row r="122" spans="1:22" ht="15.75" x14ac:dyDescent="0.25">
      <c r="A122" s="336" t="s">
        <v>199</v>
      </c>
      <c r="B122" s="337"/>
      <c r="C122" s="100" t="s">
        <v>205</v>
      </c>
      <c r="D122" s="95">
        <v>25</v>
      </c>
      <c r="E122" s="95">
        <f>F122*G122*H122</f>
        <v>144921.42832248</v>
      </c>
      <c r="F122" s="95">
        <v>144921.42832248</v>
      </c>
      <c r="G122" s="96">
        <v>1</v>
      </c>
      <c r="H122" s="96">
        <v>1</v>
      </c>
      <c r="I122" s="95"/>
      <c r="J122" s="95"/>
      <c r="K122" s="95"/>
      <c r="L122" s="95"/>
      <c r="M122" s="95"/>
      <c r="N122" s="95">
        <f>D122*E122+I122-J122*K122+L122+M122</f>
        <v>3623035.7080620001</v>
      </c>
      <c r="O122" s="95">
        <f>P122/N122</f>
        <v>0.99753830476272864</v>
      </c>
      <c r="P122" s="95">
        <v>3614116.8983149999</v>
      </c>
      <c r="Q122" s="114">
        <f t="shared" si="6"/>
        <v>12076.78569354</v>
      </c>
      <c r="R122" s="112" t="s">
        <v>222</v>
      </c>
      <c r="S122" s="91">
        <f t="shared" si="3"/>
        <v>0</v>
      </c>
      <c r="T122" s="92">
        <f t="shared" si="4"/>
        <v>0</v>
      </c>
      <c r="U122" s="92">
        <f t="shared" si="5"/>
        <v>0</v>
      </c>
    </row>
    <row r="123" spans="1:22" s="99" customFormat="1" ht="45" hidden="1" x14ac:dyDescent="0.25">
      <c r="A123" s="84" t="s">
        <v>229</v>
      </c>
      <c r="B123" s="113" t="s">
        <v>132</v>
      </c>
      <c r="C123" s="341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3"/>
      <c r="Q123" s="114"/>
      <c r="R123" s="112" t="s">
        <v>222</v>
      </c>
      <c r="S123" s="91" t="str">
        <f t="shared" si="3"/>
        <v>853211О.99.0.БВ19АА54000</v>
      </c>
      <c r="T123" s="92">
        <f t="shared" si="4"/>
        <v>0</v>
      </c>
      <c r="U123" s="92">
        <f t="shared" si="5"/>
        <v>0</v>
      </c>
    </row>
    <row r="124" spans="1:22" ht="15.75" hidden="1" x14ac:dyDescent="0.25">
      <c r="A124" s="336" t="s">
        <v>196</v>
      </c>
      <c r="B124" s="337"/>
      <c r="C124" s="100" t="s">
        <v>205</v>
      </c>
      <c r="D124" s="95">
        <v>0</v>
      </c>
      <c r="E124" s="95">
        <f>F124*G124*H124</f>
        <v>0</v>
      </c>
      <c r="F124" s="95">
        <v>0</v>
      </c>
      <c r="G124" s="96">
        <v>1</v>
      </c>
      <c r="H124" s="96">
        <v>1</v>
      </c>
      <c r="I124" s="95"/>
      <c r="J124" s="95"/>
      <c r="K124" s="95"/>
      <c r="L124" s="95"/>
      <c r="M124" s="95"/>
      <c r="N124" s="95">
        <f>D124*E124+I124-J124*K124+L124+M124</f>
        <v>0</v>
      </c>
      <c r="O124" s="95" t="e">
        <f>P124/N124</f>
        <v>#DIV/0!</v>
      </c>
      <c r="P124" s="95">
        <v>0</v>
      </c>
      <c r="Q124" s="114" t="e">
        <f t="shared" si="6"/>
        <v>#DIV/0!</v>
      </c>
      <c r="R124" s="112" t="s">
        <v>222</v>
      </c>
      <c r="S124" s="91">
        <f t="shared" si="3"/>
        <v>0</v>
      </c>
      <c r="T124" s="92">
        <f t="shared" si="4"/>
        <v>0</v>
      </c>
      <c r="U124" s="92">
        <f t="shared" si="5"/>
        <v>0</v>
      </c>
    </row>
    <row r="125" spans="1:22" ht="15.75" hidden="1" x14ac:dyDescent="0.25">
      <c r="A125" s="336" t="s">
        <v>198</v>
      </c>
      <c r="B125" s="337"/>
      <c r="C125" s="100" t="s">
        <v>205</v>
      </c>
      <c r="D125" s="95">
        <v>0</v>
      </c>
      <c r="E125" s="95">
        <f>F125*G125*H125</f>
        <v>0</v>
      </c>
      <c r="F125" s="95">
        <v>0</v>
      </c>
      <c r="G125" s="96">
        <v>1</v>
      </c>
      <c r="H125" s="96">
        <v>1</v>
      </c>
      <c r="I125" s="95"/>
      <c r="J125" s="95"/>
      <c r="K125" s="95"/>
      <c r="L125" s="95"/>
      <c r="M125" s="95"/>
      <c r="N125" s="95">
        <f>D125*E125+I125-J125*K125+L125+M125</f>
        <v>0</v>
      </c>
      <c r="O125" s="95" t="e">
        <f>P125/N125</f>
        <v>#DIV/0!</v>
      </c>
      <c r="P125" s="95">
        <v>0</v>
      </c>
      <c r="Q125" s="114" t="e">
        <f t="shared" si="6"/>
        <v>#DIV/0!</v>
      </c>
      <c r="R125" s="112" t="s">
        <v>222</v>
      </c>
      <c r="S125" s="91">
        <f t="shared" si="3"/>
        <v>0</v>
      </c>
      <c r="T125" s="92">
        <f t="shared" si="4"/>
        <v>0</v>
      </c>
      <c r="U125" s="92">
        <f t="shared" si="5"/>
        <v>0</v>
      </c>
    </row>
    <row r="126" spans="1:22" ht="15.75" hidden="1" x14ac:dyDescent="0.25">
      <c r="A126" s="336" t="s">
        <v>199</v>
      </c>
      <c r="B126" s="337"/>
      <c r="C126" s="100" t="s">
        <v>205</v>
      </c>
      <c r="D126" s="95">
        <v>0</v>
      </c>
      <c r="E126" s="95">
        <f>F126*G126*H126</f>
        <v>0</v>
      </c>
      <c r="F126" s="95">
        <v>0</v>
      </c>
      <c r="G126" s="96">
        <v>1</v>
      </c>
      <c r="H126" s="96">
        <v>1</v>
      </c>
      <c r="I126" s="95"/>
      <c r="J126" s="95"/>
      <c r="K126" s="95"/>
      <c r="L126" s="95"/>
      <c r="M126" s="95"/>
      <c r="N126" s="95">
        <f>D126*E126+I126-J126*K126+L126+M126</f>
        <v>0</v>
      </c>
      <c r="O126" s="95" t="e">
        <f>P126/N126</f>
        <v>#DIV/0!</v>
      </c>
      <c r="P126" s="95">
        <v>0</v>
      </c>
      <c r="Q126" s="114" t="e">
        <f t="shared" si="6"/>
        <v>#DIV/0!</v>
      </c>
      <c r="R126" s="112" t="s">
        <v>222</v>
      </c>
      <c r="S126" s="91">
        <f t="shared" si="3"/>
        <v>0</v>
      </c>
      <c r="T126" s="92">
        <f t="shared" si="4"/>
        <v>0</v>
      </c>
      <c r="U126" s="92">
        <f t="shared" si="5"/>
        <v>0</v>
      </c>
    </row>
    <row r="127" spans="1:22" s="99" customFormat="1" ht="45" x14ac:dyDescent="0.25">
      <c r="A127" s="84" t="s">
        <v>230</v>
      </c>
      <c r="B127" s="113" t="s">
        <v>133</v>
      </c>
      <c r="C127" s="341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3"/>
      <c r="Q127" s="114"/>
      <c r="R127" s="112" t="s">
        <v>222</v>
      </c>
      <c r="S127" s="91" t="str">
        <f t="shared" si="3"/>
        <v>853211О.99.0.БВ19АА56000</v>
      </c>
      <c r="T127" s="92">
        <f t="shared" si="4"/>
        <v>144780.29196610488</v>
      </c>
      <c r="U127" s="92">
        <f t="shared" si="5"/>
        <v>286</v>
      </c>
    </row>
    <row r="128" spans="1:22" ht="15.75" x14ac:dyDescent="0.25">
      <c r="A128" s="336" t="s">
        <v>196</v>
      </c>
      <c r="B128" s="337"/>
      <c r="C128" s="94" t="s">
        <v>205</v>
      </c>
      <c r="D128" s="95">
        <v>286</v>
      </c>
      <c r="E128" s="95">
        <f>F128*G128*H128</f>
        <v>144780.29196610488</v>
      </c>
      <c r="F128" s="95">
        <v>144780.29196610488</v>
      </c>
      <c r="G128" s="96">
        <v>1</v>
      </c>
      <c r="H128" s="96">
        <v>1</v>
      </c>
      <c r="I128" s="95"/>
      <c r="J128" s="95"/>
      <c r="K128" s="95"/>
      <c r="L128" s="95"/>
      <c r="M128" s="95"/>
      <c r="N128" s="95">
        <f>D128*E128+I128-J128*K128+L128+M128</f>
        <v>41407163.502305999</v>
      </c>
      <c r="O128" s="95">
        <f>P128/N128</f>
        <v>0.99753513023283225</v>
      </c>
      <c r="P128" s="107">
        <v>41305100.236844994</v>
      </c>
      <c r="Q128" s="114">
        <f t="shared" si="6"/>
        <v>12065.024330508741</v>
      </c>
      <c r="R128" s="112" t="s">
        <v>222</v>
      </c>
      <c r="S128" s="91">
        <f t="shared" si="3"/>
        <v>0</v>
      </c>
      <c r="T128" s="92">
        <f t="shared" si="4"/>
        <v>144963.71196610489</v>
      </c>
      <c r="U128" s="92">
        <f t="shared" si="5"/>
        <v>286</v>
      </c>
      <c r="V128" s="115" t="s">
        <v>231</v>
      </c>
    </row>
    <row r="129" spans="1:21" ht="15.75" x14ac:dyDescent="0.25">
      <c r="A129" s="336" t="s">
        <v>198</v>
      </c>
      <c r="B129" s="337"/>
      <c r="C129" s="94" t="s">
        <v>205</v>
      </c>
      <c r="D129" s="95">
        <v>286</v>
      </c>
      <c r="E129" s="95">
        <f>F129*G129*H129</f>
        <v>144963.71196610489</v>
      </c>
      <c r="F129" s="95">
        <v>144963.71196610489</v>
      </c>
      <c r="G129" s="96">
        <v>1</v>
      </c>
      <c r="H129" s="96">
        <v>1</v>
      </c>
      <c r="I129" s="95"/>
      <c r="J129" s="95"/>
      <c r="K129" s="95"/>
      <c r="L129" s="95"/>
      <c r="M129" s="95"/>
      <c r="N129" s="95">
        <f>D129*E129+I129-J129*K129+L129+M129</f>
        <v>41459621.622305997</v>
      </c>
      <c r="O129" s="95">
        <f>P129/N129</f>
        <v>0.99753824947099656</v>
      </c>
      <c r="P129" s="95">
        <v>41357558.376845002</v>
      </c>
      <c r="Q129" s="114">
        <f t="shared" si="6"/>
        <v>12080.30933050874</v>
      </c>
      <c r="R129" s="112" t="s">
        <v>222</v>
      </c>
      <c r="S129" s="91">
        <f t="shared" si="3"/>
        <v>0</v>
      </c>
      <c r="T129" s="92">
        <f t="shared" si="4"/>
        <v>144963.71196610489</v>
      </c>
      <c r="U129" s="92">
        <f t="shared" si="5"/>
        <v>286</v>
      </c>
    </row>
    <row r="130" spans="1:21" ht="15.75" x14ac:dyDescent="0.25">
      <c r="A130" s="336" t="s">
        <v>199</v>
      </c>
      <c r="B130" s="337"/>
      <c r="C130" s="94" t="s">
        <v>205</v>
      </c>
      <c r="D130" s="95">
        <v>286</v>
      </c>
      <c r="E130" s="95">
        <f>F130*G130*H130</f>
        <v>144963.71196610489</v>
      </c>
      <c r="F130" s="95">
        <v>144963.71196610489</v>
      </c>
      <c r="G130" s="96">
        <v>1</v>
      </c>
      <c r="H130" s="96">
        <v>1</v>
      </c>
      <c r="I130" s="95"/>
      <c r="J130" s="95"/>
      <c r="K130" s="95"/>
      <c r="L130" s="95"/>
      <c r="M130" s="95"/>
      <c r="N130" s="95">
        <f>D130*E130+I130-J130*K130+L130+M130</f>
        <v>41459621.622305997</v>
      </c>
      <c r="O130" s="95">
        <f>P130/N130</f>
        <v>0.99753824947099656</v>
      </c>
      <c r="P130" s="95">
        <v>41357558.376845002</v>
      </c>
      <c r="Q130" s="114">
        <f t="shared" si="6"/>
        <v>12080.30933050874</v>
      </c>
      <c r="R130" s="112" t="s">
        <v>222</v>
      </c>
      <c r="S130" s="91">
        <f t="shared" si="3"/>
        <v>0</v>
      </c>
      <c r="T130" s="92">
        <f t="shared" si="4"/>
        <v>0</v>
      </c>
      <c r="U130" s="92">
        <f t="shared" si="5"/>
        <v>0</v>
      </c>
    </row>
    <row r="131" spans="1:21" s="99" customFormat="1" ht="45" hidden="1" x14ac:dyDescent="0.25">
      <c r="A131" s="84" t="s">
        <v>232</v>
      </c>
      <c r="B131" s="113" t="s">
        <v>134</v>
      </c>
      <c r="C131" s="338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40"/>
      <c r="Q131" s="114" t="e">
        <f t="shared" si="6"/>
        <v>#DIV/0!</v>
      </c>
      <c r="R131" s="112" t="s">
        <v>222</v>
      </c>
      <c r="S131" s="91" t="str">
        <f t="shared" si="3"/>
        <v>853211О.99.0.БВ19АА57000</v>
      </c>
      <c r="T131" s="92">
        <f t="shared" si="4"/>
        <v>0</v>
      </c>
      <c r="U131" s="92">
        <f t="shared" si="5"/>
        <v>0</v>
      </c>
    </row>
    <row r="132" spans="1:21" ht="15.75" hidden="1" x14ac:dyDescent="0.25">
      <c r="A132" s="335" t="s">
        <v>196</v>
      </c>
      <c r="B132" s="335"/>
      <c r="C132" s="116" t="s">
        <v>205</v>
      </c>
      <c r="D132" s="95">
        <v>0</v>
      </c>
      <c r="E132" s="95">
        <f>F132*G132*H132</f>
        <v>0</v>
      </c>
      <c r="F132" s="95">
        <v>0</v>
      </c>
      <c r="G132" s="96">
        <v>1</v>
      </c>
      <c r="H132" s="96">
        <v>1</v>
      </c>
      <c r="I132" s="95"/>
      <c r="J132" s="95"/>
      <c r="K132" s="95"/>
      <c r="L132" s="95"/>
      <c r="M132" s="95"/>
      <c r="N132" s="95">
        <f>D132*E132+I132-J132*K132+L132+M132</f>
        <v>0</v>
      </c>
      <c r="O132" s="95" t="e">
        <f>P132/N132</f>
        <v>#DIV/0!</v>
      </c>
      <c r="P132" s="95">
        <v>0</v>
      </c>
      <c r="Q132" s="114" t="e">
        <f t="shared" si="6"/>
        <v>#DIV/0!</v>
      </c>
      <c r="S132" s="91">
        <f t="shared" si="3"/>
        <v>0</v>
      </c>
      <c r="T132" s="92">
        <f t="shared" si="4"/>
        <v>0</v>
      </c>
      <c r="U132" s="92">
        <f t="shared" si="5"/>
        <v>0</v>
      </c>
    </row>
    <row r="133" spans="1:21" ht="15.75" hidden="1" x14ac:dyDescent="0.25">
      <c r="A133" s="335" t="s">
        <v>198</v>
      </c>
      <c r="B133" s="335"/>
      <c r="C133" s="116" t="s">
        <v>205</v>
      </c>
      <c r="D133" s="95">
        <v>0</v>
      </c>
      <c r="E133" s="95">
        <f>F133*G133*H133</f>
        <v>0</v>
      </c>
      <c r="F133" s="95">
        <v>0</v>
      </c>
      <c r="G133" s="96">
        <v>1</v>
      </c>
      <c r="H133" s="96">
        <v>1</v>
      </c>
      <c r="I133" s="95"/>
      <c r="J133" s="95"/>
      <c r="K133" s="95"/>
      <c r="L133" s="95"/>
      <c r="M133" s="95"/>
      <c r="N133" s="95">
        <f>D133*E133+I133-J133*K133+L133+M133</f>
        <v>0</v>
      </c>
      <c r="O133" s="95" t="e">
        <f>P133/N133</f>
        <v>#DIV/0!</v>
      </c>
      <c r="P133" s="95">
        <v>0</v>
      </c>
      <c r="Q133" s="114" t="e">
        <f t="shared" si="6"/>
        <v>#DIV/0!</v>
      </c>
      <c r="S133" s="91">
        <f t="shared" si="3"/>
        <v>0</v>
      </c>
      <c r="T133" s="92">
        <f t="shared" si="4"/>
        <v>0</v>
      </c>
      <c r="U133" s="92">
        <f t="shared" si="5"/>
        <v>0</v>
      </c>
    </row>
    <row r="134" spans="1:21" ht="15.75" hidden="1" x14ac:dyDescent="0.25">
      <c r="A134" s="335" t="s">
        <v>199</v>
      </c>
      <c r="B134" s="335"/>
      <c r="C134" s="116" t="s">
        <v>205</v>
      </c>
      <c r="D134" s="95">
        <v>0</v>
      </c>
      <c r="E134" s="95">
        <f>F134*G134*H134</f>
        <v>0</v>
      </c>
      <c r="F134" s="95">
        <v>0</v>
      </c>
      <c r="G134" s="96">
        <v>1</v>
      </c>
      <c r="H134" s="96">
        <v>1</v>
      </c>
      <c r="I134" s="95"/>
      <c r="J134" s="95"/>
      <c r="K134" s="95"/>
      <c r="L134" s="95"/>
      <c r="M134" s="95"/>
      <c r="N134" s="95">
        <f>D134*E134+I134-J134*K134+L134+M134</f>
        <v>0</v>
      </c>
      <c r="O134" s="95" t="e">
        <f>P134/N134</f>
        <v>#DIV/0!</v>
      </c>
      <c r="P134" s="95">
        <v>0</v>
      </c>
      <c r="Q134" s="114" t="e">
        <f t="shared" si="6"/>
        <v>#DIV/0!</v>
      </c>
      <c r="S134" s="91">
        <f t="shared" si="3"/>
        <v>0</v>
      </c>
      <c r="T134" s="92">
        <f t="shared" si="4"/>
        <v>0</v>
      </c>
      <c r="U134" s="92">
        <f t="shared" si="5"/>
        <v>0</v>
      </c>
    </row>
    <row r="135" spans="1:21" s="99" customFormat="1" ht="45" hidden="1" x14ac:dyDescent="0.25">
      <c r="A135" s="117" t="s">
        <v>233</v>
      </c>
      <c r="B135" s="118" t="s">
        <v>135</v>
      </c>
      <c r="C135" s="332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4"/>
      <c r="Q135" s="114"/>
      <c r="R135" s="112" t="s">
        <v>222</v>
      </c>
      <c r="S135" s="91" t="str">
        <f t="shared" si="3"/>
        <v>853211О.99.0.БВ19АА62000</v>
      </c>
      <c r="T135" s="92">
        <f t="shared" si="4"/>
        <v>0</v>
      </c>
      <c r="U135" s="92">
        <f t="shared" si="5"/>
        <v>0</v>
      </c>
    </row>
    <row r="136" spans="1:21" ht="15.75" hidden="1" x14ac:dyDescent="0.25">
      <c r="A136" s="335" t="s">
        <v>196</v>
      </c>
      <c r="B136" s="335"/>
      <c r="C136" s="95" t="s">
        <v>205</v>
      </c>
      <c r="D136" s="95">
        <v>0</v>
      </c>
      <c r="E136" s="95">
        <f>F136*G136*H136</f>
        <v>0</v>
      </c>
      <c r="F136" s="95">
        <v>0</v>
      </c>
      <c r="G136" s="96">
        <v>1</v>
      </c>
      <c r="H136" s="96">
        <v>1</v>
      </c>
      <c r="I136" s="95"/>
      <c r="J136" s="95"/>
      <c r="K136" s="95"/>
      <c r="L136" s="95"/>
      <c r="M136" s="95"/>
      <c r="N136" s="95">
        <f>D136*E136+I136-J136*K136+L136+M136</f>
        <v>0</v>
      </c>
      <c r="O136" s="95" t="e">
        <f>P136/N136</f>
        <v>#DIV/0!</v>
      </c>
      <c r="P136" s="95">
        <v>0</v>
      </c>
      <c r="Q136" s="114" t="e">
        <f t="shared" si="6"/>
        <v>#DIV/0!</v>
      </c>
      <c r="S136" s="91">
        <f t="shared" si="3"/>
        <v>0</v>
      </c>
      <c r="T136" s="92">
        <f t="shared" si="4"/>
        <v>0</v>
      </c>
      <c r="U136" s="92">
        <f t="shared" si="5"/>
        <v>0</v>
      </c>
    </row>
    <row r="137" spans="1:21" ht="15.75" hidden="1" x14ac:dyDescent="0.25">
      <c r="A137" s="335" t="s">
        <v>198</v>
      </c>
      <c r="B137" s="335"/>
      <c r="C137" s="95" t="s">
        <v>205</v>
      </c>
      <c r="D137" s="95">
        <v>0</v>
      </c>
      <c r="E137" s="95">
        <f>F137*G137*H137</f>
        <v>0</v>
      </c>
      <c r="F137" s="95">
        <v>0</v>
      </c>
      <c r="G137" s="96">
        <v>1</v>
      </c>
      <c r="H137" s="96">
        <v>1</v>
      </c>
      <c r="I137" s="95"/>
      <c r="J137" s="95"/>
      <c r="K137" s="95"/>
      <c r="L137" s="95"/>
      <c r="M137" s="95"/>
      <c r="N137" s="95">
        <f>D137*E137+I137-J137*K137+L137+M137</f>
        <v>0</v>
      </c>
      <c r="O137" s="95" t="e">
        <f>P137/N137</f>
        <v>#DIV/0!</v>
      </c>
      <c r="P137" s="95">
        <v>0</v>
      </c>
      <c r="Q137" s="114" t="e">
        <f t="shared" si="6"/>
        <v>#DIV/0!</v>
      </c>
      <c r="S137" s="91">
        <f t="shared" si="3"/>
        <v>0</v>
      </c>
      <c r="T137" s="92">
        <f t="shared" si="4"/>
        <v>0</v>
      </c>
      <c r="U137" s="92">
        <f t="shared" si="5"/>
        <v>0</v>
      </c>
    </row>
    <row r="138" spans="1:21" ht="15.75" hidden="1" x14ac:dyDescent="0.25">
      <c r="A138" s="335" t="s">
        <v>199</v>
      </c>
      <c r="B138" s="335"/>
      <c r="C138" s="95" t="s">
        <v>205</v>
      </c>
      <c r="D138" s="95">
        <v>0</v>
      </c>
      <c r="E138" s="95">
        <f>F138*G138*H138</f>
        <v>0</v>
      </c>
      <c r="F138" s="95">
        <v>0</v>
      </c>
      <c r="G138" s="96">
        <v>1</v>
      </c>
      <c r="H138" s="96">
        <v>1</v>
      </c>
      <c r="I138" s="95"/>
      <c r="J138" s="95"/>
      <c r="K138" s="95"/>
      <c r="L138" s="95"/>
      <c r="M138" s="95"/>
      <c r="N138" s="95">
        <f>D138*E138+I138-J138*K138+L138+M138</f>
        <v>0</v>
      </c>
      <c r="O138" s="95" t="e">
        <f>P138/N138</f>
        <v>#DIV/0!</v>
      </c>
      <c r="P138" s="95">
        <v>0</v>
      </c>
      <c r="Q138" s="114" t="e">
        <f t="shared" si="6"/>
        <v>#DIV/0!</v>
      </c>
      <c r="S138" s="91" t="s">
        <v>234</v>
      </c>
      <c r="T138" s="92">
        <v>0</v>
      </c>
      <c r="U138" s="92">
        <v>0</v>
      </c>
    </row>
    <row r="139" spans="1:21" s="122" customFormat="1" ht="15.75" x14ac:dyDescent="0.25">
      <c r="A139" s="331" t="s">
        <v>235</v>
      </c>
      <c r="B139" s="331"/>
      <c r="C139" s="78" t="s">
        <v>197</v>
      </c>
      <c r="D139" s="78" t="s">
        <v>197</v>
      </c>
      <c r="E139" s="78" t="s">
        <v>197</v>
      </c>
      <c r="F139" s="78" t="s">
        <v>197</v>
      </c>
      <c r="G139" s="78" t="s">
        <v>197</v>
      </c>
      <c r="H139" s="78" t="s">
        <v>197</v>
      </c>
      <c r="I139" s="78" t="s">
        <v>197</v>
      </c>
      <c r="J139" s="78" t="s">
        <v>197</v>
      </c>
      <c r="K139" s="78" t="s">
        <v>197</v>
      </c>
      <c r="L139" s="78" t="s">
        <v>197</v>
      </c>
      <c r="M139" s="78" t="s">
        <v>197</v>
      </c>
      <c r="N139" s="119" t="s">
        <v>197</v>
      </c>
      <c r="O139" s="79" t="s">
        <v>197</v>
      </c>
      <c r="P139" s="119" t="s">
        <v>197</v>
      </c>
      <c r="Q139" s="120" t="s">
        <v>236</v>
      </c>
      <c r="R139" s="121" t="s">
        <v>237</v>
      </c>
    </row>
    <row r="140" spans="1:21" s="122" customFormat="1" ht="15.75" customHeight="1" x14ac:dyDescent="0.25">
      <c r="A140" s="331" t="s">
        <v>196</v>
      </c>
      <c r="B140" s="331"/>
      <c r="C140" s="123" t="s">
        <v>205</v>
      </c>
      <c r="D140" s="78" t="s">
        <v>197</v>
      </c>
      <c r="E140" s="78" t="s">
        <v>197</v>
      </c>
      <c r="F140" s="78" t="s">
        <v>197</v>
      </c>
      <c r="G140" s="78" t="s">
        <v>197</v>
      </c>
      <c r="H140" s="78" t="s">
        <v>197</v>
      </c>
      <c r="I140" s="78" t="s">
        <v>197</v>
      </c>
      <c r="J140" s="78" t="s">
        <v>197</v>
      </c>
      <c r="K140" s="78" t="s">
        <v>197</v>
      </c>
      <c r="L140" s="78" t="s">
        <v>197</v>
      </c>
      <c r="M140" s="78" t="s">
        <v>197</v>
      </c>
      <c r="N140" s="124">
        <f>N88+N16</f>
        <v>65558012.730000004</v>
      </c>
      <c r="O140" s="79" t="s">
        <v>197</v>
      </c>
      <c r="P140" s="125">
        <f>P88+P16</f>
        <v>65446941.219999999</v>
      </c>
      <c r="Q140" s="126">
        <v>65446941.219999991</v>
      </c>
      <c r="R140" s="127">
        <f>P140-Q140</f>
        <v>0</v>
      </c>
      <c r="S140" s="128">
        <f>N140-P140</f>
        <v>111071.51000000536</v>
      </c>
      <c r="T140" s="129">
        <v>-110852.39738095179</v>
      </c>
      <c r="U140" s="130">
        <f>S140+T140</f>
        <v>219.11261905357242</v>
      </c>
    </row>
    <row r="141" spans="1:21" s="122" customFormat="1" ht="15.75" customHeight="1" x14ac:dyDescent="0.25">
      <c r="A141" s="331" t="s">
        <v>198</v>
      </c>
      <c r="B141" s="331"/>
      <c r="C141" s="123" t="s">
        <v>205</v>
      </c>
      <c r="D141" s="78" t="s">
        <v>197</v>
      </c>
      <c r="E141" s="78" t="s">
        <v>197</v>
      </c>
      <c r="F141" s="78" t="s">
        <v>197</v>
      </c>
      <c r="G141" s="78" t="s">
        <v>197</v>
      </c>
      <c r="H141" s="78" t="s">
        <v>197</v>
      </c>
      <c r="I141" s="78" t="s">
        <v>197</v>
      </c>
      <c r="J141" s="78" t="s">
        <v>197</v>
      </c>
      <c r="K141" s="78" t="s">
        <v>197</v>
      </c>
      <c r="L141" s="78" t="s">
        <v>197</v>
      </c>
      <c r="M141" s="78" t="s">
        <v>197</v>
      </c>
      <c r="N141" s="124">
        <f>N89+N17</f>
        <v>65615100.769999996</v>
      </c>
      <c r="O141" s="79" t="s">
        <v>197</v>
      </c>
      <c r="P141" s="125">
        <f>P89+P17</f>
        <v>65504029.280000001</v>
      </c>
      <c r="Q141" s="126">
        <v>65504029.279999994</v>
      </c>
      <c r="R141" s="127">
        <f>P141-Q141</f>
        <v>0</v>
      </c>
      <c r="S141" s="128">
        <f>N141-P141</f>
        <v>111071.48999999464</v>
      </c>
      <c r="T141" s="129">
        <v>-110852.39738095179</v>
      </c>
      <c r="U141" s="130">
        <f>S141+T141</f>
        <v>219.09261904284358</v>
      </c>
    </row>
    <row r="142" spans="1:21" s="122" customFormat="1" ht="15.75" customHeight="1" x14ac:dyDescent="0.25">
      <c r="A142" s="331" t="s">
        <v>199</v>
      </c>
      <c r="B142" s="331"/>
      <c r="C142" s="123" t="s">
        <v>205</v>
      </c>
      <c r="D142" s="78" t="s">
        <v>197</v>
      </c>
      <c r="E142" s="78" t="s">
        <v>197</v>
      </c>
      <c r="F142" s="78" t="s">
        <v>197</v>
      </c>
      <c r="G142" s="78" t="s">
        <v>197</v>
      </c>
      <c r="H142" s="78" t="s">
        <v>197</v>
      </c>
      <c r="I142" s="78" t="s">
        <v>197</v>
      </c>
      <c r="J142" s="78" t="s">
        <v>197</v>
      </c>
      <c r="K142" s="78" t="s">
        <v>197</v>
      </c>
      <c r="L142" s="78" t="s">
        <v>197</v>
      </c>
      <c r="M142" s="78" t="s">
        <v>197</v>
      </c>
      <c r="N142" s="124">
        <f>N90+N18</f>
        <v>65615100.769999996</v>
      </c>
      <c r="O142" s="79" t="s">
        <v>197</v>
      </c>
      <c r="P142" s="125">
        <f>P90+P18</f>
        <v>65504029.280000001</v>
      </c>
      <c r="Q142" s="126">
        <v>65504029.279999994</v>
      </c>
      <c r="R142" s="127">
        <f>P142-Q142</f>
        <v>0</v>
      </c>
      <c r="S142" s="128">
        <f>N142-P142</f>
        <v>111071.48999999464</v>
      </c>
      <c r="T142" s="129">
        <v>-110852.39738095179</v>
      </c>
      <c r="U142" s="130">
        <f>S142+T142</f>
        <v>219.09261904284358</v>
      </c>
    </row>
    <row r="143" spans="1:21" ht="15.75" x14ac:dyDescent="0.25">
      <c r="B143" s="131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132"/>
      <c r="O143" s="64"/>
      <c r="P143" s="64"/>
      <c r="Q143" s="65"/>
      <c r="S143" s="72"/>
    </row>
    <row r="144" spans="1:21" ht="15.75" x14ac:dyDescent="0.25">
      <c r="B144" s="131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132">
        <f>N141-N142</f>
        <v>0</v>
      </c>
      <c r="O144" s="64"/>
      <c r="P144" s="64"/>
      <c r="Q144" s="133"/>
      <c r="S144" s="72"/>
    </row>
    <row r="145" spans="2:19" ht="15.75" x14ac:dyDescent="0.25">
      <c r="B145" s="64"/>
      <c r="C145" s="64"/>
      <c r="D145" s="134"/>
      <c r="E145" s="64"/>
      <c r="F145" s="134"/>
      <c r="G145" s="64"/>
      <c r="H145" s="64">
        <v>2025</v>
      </c>
      <c r="I145" s="64"/>
      <c r="J145" s="64"/>
      <c r="K145" s="64"/>
      <c r="L145" s="64"/>
      <c r="M145" s="64"/>
      <c r="N145" s="64" t="s">
        <v>238</v>
      </c>
      <c r="O145" s="64"/>
      <c r="P145" s="64" t="s">
        <v>239</v>
      </c>
      <c r="Q145" s="65"/>
    </row>
    <row r="146" spans="2:19" ht="20.25" customHeight="1" x14ac:dyDescent="0.25">
      <c r="B146" s="64"/>
      <c r="C146" s="135"/>
      <c r="D146" s="135"/>
      <c r="E146" s="136" t="s">
        <v>240</v>
      </c>
      <c r="F146" s="137" t="s">
        <v>237</v>
      </c>
      <c r="G146" s="64"/>
      <c r="H146" s="138" t="s">
        <v>241</v>
      </c>
      <c r="I146" s="139">
        <f>P16</f>
        <v>20496347.860000003</v>
      </c>
      <c r="J146" s="140">
        <v>20496347.859999999</v>
      </c>
      <c r="K146" s="141">
        <f>I146-J146</f>
        <v>0</v>
      </c>
      <c r="L146" s="64"/>
      <c r="M146" s="64"/>
      <c r="N146" s="64"/>
      <c r="O146" s="64"/>
      <c r="P146" s="64"/>
      <c r="Q146" s="65"/>
    </row>
    <row r="147" spans="2:19" ht="20.25" customHeight="1" x14ac:dyDescent="0.25">
      <c r="B147" s="64"/>
      <c r="C147" s="135" t="s">
        <v>242</v>
      </c>
      <c r="D147" s="142">
        <f>D16</f>
        <v>312</v>
      </c>
      <c r="E147" s="142">
        <v>312</v>
      </c>
      <c r="F147" s="143">
        <f>D147-E147</f>
        <v>0</v>
      </c>
      <c r="G147" s="64"/>
      <c r="H147" s="138" t="s">
        <v>243</v>
      </c>
      <c r="I147" s="139">
        <f>P88</f>
        <v>44950593.359999992</v>
      </c>
      <c r="J147" s="140">
        <v>44950593.360000007</v>
      </c>
      <c r="K147" s="144">
        <f>I147-J147</f>
        <v>0</v>
      </c>
      <c r="L147" s="64"/>
      <c r="M147" s="64"/>
      <c r="N147" s="64"/>
      <c r="O147" s="145"/>
      <c r="P147" s="132"/>
      <c r="Q147" s="146"/>
    </row>
    <row r="148" spans="2:19" ht="20.25" customHeight="1" x14ac:dyDescent="0.25">
      <c r="B148" s="65"/>
      <c r="C148" s="147" t="s">
        <v>244</v>
      </c>
      <c r="D148" s="142">
        <f>D88-D136</f>
        <v>312</v>
      </c>
      <c r="E148" s="142">
        <v>312</v>
      </c>
      <c r="F148" s="143">
        <f>D148-E148</f>
        <v>0</v>
      </c>
      <c r="G148" s="65"/>
      <c r="H148" s="148" t="s">
        <v>245</v>
      </c>
      <c r="I148" s="149">
        <f>P136</f>
        <v>0</v>
      </c>
      <c r="J148" s="149">
        <v>0</v>
      </c>
      <c r="K148" s="141">
        <f>I148-J148</f>
        <v>0</v>
      </c>
      <c r="L148" s="65"/>
      <c r="M148" s="65"/>
      <c r="N148" s="65"/>
      <c r="O148" s="65"/>
      <c r="P148" s="103"/>
      <c r="Q148" s="103"/>
      <c r="R148" s="72"/>
      <c r="S148" s="72"/>
    </row>
    <row r="149" spans="2:19" ht="20.25" customHeight="1" x14ac:dyDescent="0.25">
      <c r="C149" s="147" t="s">
        <v>245</v>
      </c>
      <c r="D149" s="142">
        <f>D136</f>
        <v>0</v>
      </c>
      <c r="E149" s="142">
        <v>0</v>
      </c>
      <c r="F149" s="143">
        <f>D149-E149</f>
        <v>0</v>
      </c>
    </row>
    <row r="150" spans="2:19" ht="15.75" x14ac:dyDescent="0.25">
      <c r="D150" s="72"/>
      <c r="H150" s="64">
        <v>2026</v>
      </c>
    </row>
    <row r="151" spans="2:19" ht="15.75" x14ac:dyDescent="0.25">
      <c r="H151" s="138" t="s">
        <v>241</v>
      </c>
      <c r="I151" s="150">
        <f>P17</f>
        <v>20496347.860000003</v>
      </c>
      <c r="J151" s="140">
        <v>20496347.859999999</v>
      </c>
      <c r="K151" s="141">
        <f>I151-J151</f>
        <v>0</v>
      </c>
    </row>
    <row r="152" spans="2:19" ht="15.75" x14ac:dyDescent="0.25">
      <c r="H152" s="138" t="s">
        <v>243</v>
      </c>
      <c r="I152" s="150">
        <f>P89</f>
        <v>45007681.420000002</v>
      </c>
      <c r="J152" s="140">
        <v>45007681.420000009</v>
      </c>
      <c r="K152" s="144">
        <f>I152-J152</f>
        <v>0</v>
      </c>
    </row>
    <row r="153" spans="2:19" ht="15.75" x14ac:dyDescent="0.25">
      <c r="H153" s="148" t="s">
        <v>245</v>
      </c>
      <c r="I153" s="151">
        <f>P137</f>
        <v>0</v>
      </c>
      <c r="J153" s="149">
        <v>0</v>
      </c>
      <c r="K153" s="141">
        <f>I153-J153</f>
        <v>0</v>
      </c>
    </row>
    <row r="155" spans="2:19" ht="15.75" x14ac:dyDescent="0.25">
      <c r="H155" s="64">
        <v>2027</v>
      </c>
    </row>
    <row r="156" spans="2:19" ht="15.75" x14ac:dyDescent="0.25">
      <c r="H156" s="138" t="s">
        <v>241</v>
      </c>
      <c r="I156" s="150">
        <f>P18</f>
        <v>20496347.860000003</v>
      </c>
      <c r="J156" s="140">
        <v>20496347.859999999</v>
      </c>
      <c r="K156" s="141">
        <f>I156-J156</f>
        <v>0</v>
      </c>
      <c r="M156" s="64"/>
      <c r="N156" s="64"/>
      <c r="O156" s="64"/>
      <c r="P156" s="64"/>
      <c r="Q156" s="65"/>
    </row>
    <row r="157" spans="2:19" ht="15.75" x14ac:dyDescent="0.25">
      <c r="H157" s="138" t="s">
        <v>243</v>
      </c>
      <c r="I157" s="150">
        <f>P90</f>
        <v>45007681.420000002</v>
      </c>
      <c r="J157" s="140">
        <v>45007681.420000009</v>
      </c>
      <c r="K157" s="144">
        <f>I157-J157</f>
        <v>0</v>
      </c>
    </row>
    <row r="158" spans="2:19" ht="15.75" x14ac:dyDescent="0.25">
      <c r="H158" s="148" t="s">
        <v>245</v>
      </c>
      <c r="I158" s="151">
        <f>P138</f>
        <v>0</v>
      </c>
      <c r="J158" s="149">
        <v>0</v>
      </c>
      <c r="K158" s="141">
        <f>I158-J158</f>
        <v>0</v>
      </c>
    </row>
  </sheetData>
  <autoFilter ref="A14:Y142" xr:uid="{00000000-0009-0000-0000-000001000000}">
    <filterColumn colId="0" showButton="0"/>
  </autoFilter>
  <mergeCells count="141">
    <mergeCell ref="A14:B14"/>
    <mergeCell ref="A15:P15"/>
    <mergeCell ref="A16:B16"/>
    <mergeCell ref="A17:B17"/>
    <mergeCell ref="A18:B18"/>
    <mergeCell ref="A20:B20"/>
    <mergeCell ref="L11:L13"/>
    <mergeCell ref="M11:M13"/>
    <mergeCell ref="N11:N13"/>
    <mergeCell ref="O11:O13"/>
    <mergeCell ref="P11:P13"/>
    <mergeCell ref="E12:E13"/>
    <mergeCell ref="F12:H12"/>
    <mergeCell ref="A11:B13"/>
    <mergeCell ref="C11:D12"/>
    <mergeCell ref="E11:H11"/>
    <mergeCell ref="I11:I13"/>
    <mergeCell ref="J11:J13"/>
    <mergeCell ref="K11:K13"/>
    <mergeCell ref="C27:P27"/>
    <mergeCell ref="A28:B28"/>
    <mergeCell ref="A29:B29"/>
    <mergeCell ref="A30:B30"/>
    <mergeCell ref="C31:P31"/>
    <mergeCell ref="A32:B32"/>
    <mergeCell ref="A21:B21"/>
    <mergeCell ref="A22:B22"/>
    <mergeCell ref="C23:P23"/>
    <mergeCell ref="A24:B24"/>
    <mergeCell ref="A25:B25"/>
    <mergeCell ref="A26:B26"/>
    <mergeCell ref="C39:P39"/>
    <mergeCell ref="A40:B40"/>
    <mergeCell ref="A41:B41"/>
    <mergeCell ref="A42:B42"/>
    <mergeCell ref="C43:P43"/>
    <mergeCell ref="A44:B44"/>
    <mergeCell ref="A33:B33"/>
    <mergeCell ref="A34:B34"/>
    <mergeCell ref="C35:P35"/>
    <mergeCell ref="A36:B36"/>
    <mergeCell ref="A37:B37"/>
    <mergeCell ref="A38:B38"/>
    <mergeCell ref="C51:P51"/>
    <mergeCell ref="A52:B52"/>
    <mergeCell ref="A53:B53"/>
    <mergeCell ref="A54:B54"/>
    <mergeCell ref="C55:P55"/>
    <mergeCell ref="A56:B56"/>
    <mergeCell ref="A45:B45"/>
    <mergeCell ref="A46:B46"/>
    <mergeCell ref="C47:P47"/>
    <mergeCell ref="A48:B48"/>
    <mergeCell ref="A49:B49"/>
    <mergeCell ref="A50:B50"/>
    <mergeCell ref="C63:P63"/>
    <mergeCell ref="A64:B64"/>
    <mergeCell ref="A65:B65"/>
    <mergeCell ref="A66:B66"/>
    <mergeCell ref="C67:P67"/>
    <mergeCell ref="A68:B68"/>
    <mergeCell ref="A57:B57"/>
    <mergeCell ref="A58:B58"/>
    <mergeCell ref="C59:P59"/>
    <mergeCell ref="A60:B60"/>
    <mergeCell ref="A61:B61"/>
    <mergeCell ref="A62:B62"/>
    <mergeCell ref="C75:P75"/>
    <mergeCell ref="A76:B76"/>
    <mergeCell ref="A77:B77"/>
    <mergeCell ref="A78:B78"/>
    <mergeCell ref="C79:P79"/>
    <mergeCell ref="A80:B80"/>
    <mergeCell ref="A69:B69"/>
    <mergeCell ref="A70:B70"/>
    <mergeCell ref="C71:P71"/>
    <mergeCell ref="A72:B72"/>
    <mergeCell ref="A73:B73"/>
    <mergeCell ref="A74:B74"/>
    <mergeCell ref="A87:P87"/>
    <mergeCell ref="A88:B88"/>
    <mergeCell ref="A89:B89"/>
    <mergeCell ref="A90:B90"/>
    <mergeCell ref="C91:P91"/>
    <mergeCell ref="A92:B92"/>
    <mergeCell ref="A81:B81"/>
    <mergeCell ref="A82:B82"/>
    <mergeCell ref="C83:P83"/>
    <mergeCell ref="A84:B84"/>
    <mergeCell ref="A85:B85"/>
    <mergeCell ref="A86:B86"/>
    <mergeCell ref="C99:P99"/>
    <mergeCell ref="A100:B100"/>
    <mergeCell ref="A101:B101"/>
    <mergeCell ref="A102:B102"/>
    <mergeCell ref="C103:P103"/>
    <mergeCell ref="A104:B104"/>
    <mergeCell ref="A93:B93"/>
    <mergeCell ref="A94:B94"/>
    <mergeCell ref="C95:P95"/>
    <mergeCell ref="A96:B96"/>
    <mergeCell ref="A97:B97"/>
    <mergeCell ref="A98:B98"/>
    <mergeCell ref="C111:P111"/>
    <mergeCell ref="A112:B112"/>
    <mergeCell ref="A113:B113"/>
    <mergeCell ref="A114:B114"/>
    <mergeCell ref="C115:P115"/>
    <mergeCell ref="A116:B116"/>
    <mergeCell ref="A105:B105"/>
    <mergeCell ref="A106:B106"/>
    <mergeCell ref="C107:P107"/>
    <mergeCell ref="A108:B108"/>
    <mergeCell ref="A109:B109"/>
    <mergeCell ref="A110:B110"/>
    <mergeCell ref="C123:P123"/>
    <mergeCell ref="A124:B124"/>
    <mergeCell ref="A125:B125"/>
    <mergeCell ref="A126:B126"/>
    <mergeCell ref="C127:P127"/>
    <mergeCell ref="A128:B128"/>
    <mergeCell ref="A117:B117"/>
    <mergeCell ref="A118:B118"/>
    <mergeCell ref="C119:P119"/>
    <mergeCell ref="A120:B120"/>
    <mergeCell ref="A121:B121"/>
    <mergeCell ref="A122:B122"/>
    <mergeCell ref="A141:B141"/>
    <mergeCell ref="A142:B142"/>
    <mergeCell ref="C135:P135"/>
    <mergeCell ref="A136:B136"/>
    <mergeCell ref="A137:B137"/>
    <mergeCell ref="A138:B138"/>
    <mergeCell ref="A139:B139"/>
    <mergeCell ref="A140:B140"/>
    <mergeCell ref="A129:B129"/>
    <mergeCell ref="A130:B130"/>
    <mergeCell ref="C131:P131"/>
    <mergeCell ref="A132:B132"/>
    <mergeCell ref="A133:B133"/>
    <mergeCell ref="A134:B134"/>
  </mergeCells>
  <conditionalFormatting sqref="D20:P22 D24:P26 D28:P30 D32:P34 D36:O38 D40:P42 D44:P46 D48:P50 D52:P54 D56:P58 D60:P62 D64:P66 D68:P70 D72:P74 D76:P78 D80:P82 D84:P86 D92:P94 D96:P98 D100:P102 D104:P106 D108:P110 D112:P114 D116:P118 D120:P122 D124:P126 D128:P130 D132:P134 C136:P138">
    <cfRule type="cellIs" dxfId="0" priority="1" operator="equal">
      <formula>0</formula>
    </cfRule>
  </conditionalFormatting>
  <printOptions horizontalCentered="1"/>
  <pageMargins left="0" right="0" top="0.47244094488188981" bottom="0.31496062992125984" header="0.19685039370078741" footer="0.19685039370078741"/>
  <pageSetup paperSize="9" scale="46" orientation="landscape" r:id="rId1"/>
  <rowBreaks count="2" manualBreakCount="2">
    <brk id="42" max="15" man="1"/>
    <brk id="10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248</vt:lpstr>
      <vt:lpstr>248 (прил)</vt:lpstr>
      <vt:lpstr>'248'!Область_печати</vt:lpstr>
      <vt:lpstr>'248 (прил)'!Область_печати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Админов Админ</cp:lastModifiedBy>
  <dcterms:created xsi:type="dcterms:W3CDTF">2025-02-10T03:17:06Z</dcterms:created>
  <dcterms:modified xsi:type="dcterms:W3CDTF">2025-02-10T08:46:17Z</dcterms:modified>
</cp:coreProperties>
</file>